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<sst xmlns="http://schemas.openxmlformats.org/spreadsheetml/2006/main" count="74" uniqueCount="73">
  <si>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</si>
  <si>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</si>
  <si>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</si>
  <si>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</si>
  <si>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</si>
  <si>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</si>
  <si>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</si>
  <si>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</si>
  <si>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</si>
  <si>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</si>
  <si>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</si>
  <si>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</si>
  <si>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</si>
  <si>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</si>
  <si>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</si>
  <si>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</si>
  <si>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</si>
  <si>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</si>
  <si>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</si>
  <si>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</si>
  <si>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</si>
  <si>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</si>
  <si>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</si>
  <si>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</si>
  <si>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</si>
  <si>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</si>
  <si>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</si>
  <si>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</si>
  <si>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</si>
  <si>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</si>
  <si>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</si>
  <si>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</si>
  <si>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</si>
  <si>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</si>
  <si>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</si>
  <si>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</si>
  <si>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</si>
  <si>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</si>
  <si>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</si>
  <si>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</si>
  <si>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</si>
  <si>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</si>
  <si>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</si>
  <si>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</si>
  <si>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</si>
  <si>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</si>
  <si>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</si>
  <si>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</si>
  <si>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</si>
  <si>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</si>
  <si>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</si>
  <si>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</si>
  <si>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</si>
  <si>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</si>
  <si>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</si>
  <si>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</si>
  <si>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</si>
  <si>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</si>
  <si>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</si>
  <si>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</si>
  <si>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</si>
  <si>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</si>
  <si>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</si>
  <si>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</si>
  <si>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</si>
  <si>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</si>
  <si>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</si>
  <si>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</si>
  <si>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</si>
  <si>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</si>
  <si>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</si>
  <si>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</si>
  <si>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30/06/21 - VENCIMENTO 07/07/21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</si>
</sst>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238167</v>
      </c>
      <c r="C7" s="47">
        <f t="shared" si="0"/>
        <v>203998</v>
      </c>
      <c r="D7" s="47">
        <f t="shared" si="0"/>
        <v>273413</v>
      </c>
      <c r="E7" s="47">
        <f t="shared" si="0"/>
        <v>135287</v>
      </c>
      <c r="F7" s="47">
        <f t="shared" si="0"/>
        <v>164073</v>
      </c>
      <c r="G7" s="47">
        <f t="shared" si="0"/>
        <v>183867</v>
      </c>
      <c r="H7" s="47">
        <f t="shared" si="0"/>
        <v>208009</v>
      </c>
      <c r="I7" s="47">
        <f t="shared" si="0"/>
        <v>268635</v>
      </c>
      <c r="J7" s="47">
        <f t="shared" si="0"/>
        <v>84384</v>
      </c>
      <c r="K7" s="47">
        <f t="shared" si="0"/>
        <v>1759833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14331</v>
      </c>
      <c r="C8" s="45">
        <f t="shared" si="1"/>
        <v>14149</v>
      </c>
      <c r="D8" s="45">
        <f t="shared" si="1"/>
        <v>15638</v>
      </c>
      <c r="E8" s="45">
        <f t="shared" si="1"/>
        <v>8491</v>
      </c>
      <c r="F8" s="45">
        <f t="shared" si="1"/>
        <v>10614</v>
      </c>
      <c r="G8" s="45">
        <f t="shared" si="1"/>
        <v>6426</v>
      </c>
      <c r="H8" s="45">
        <f t="shared" si="1"/>
        <v>5778</v>
      </c>
      <c r="I8" s="45">
        <f t="shared" si="1"/>
        <v>14594</v>
      </c>
      <c r="J8" s="45">
        <f t="shared" si="1"/>
        <v>2498</v>
      </c>
      <c r="K8" s="38">
        <f>SUM(B8:J8)</f>
        <v>92519</v>
      </c>
      <c r="L8"/>
      <c r="M8"/>
      <c r="N8"/>
    </row>
    <row r="9" spans="1:14" ht="16.5" customHeight="1">
      <c r="A9" s="22" t="s">
        <v>35</v>
      </c>
      <c r="B9" s="45">
        <v>14316</v>
      </c>
      <c r="C9" s="45">
        <v>14141</v>
      </c>
      <c r="D9" s="45">
        <v>15637</v>
      </c>
      <c r="E9" s="45">
        <v>8448</v>
      </c>
      <c r="F9" s="45">
        <v>10608</v>
      </c>
      <c r="G9" s="45">
        <v>6423</v>
      </c>
      <c r="H9" s="45">
        <v>5778</v>
      </c>
      <c r="I9" s="45">
        <v>14566</v>
      </c>
      <c r="J9" s="45">
        <v>2498</v>
      </c>
      <c r="K9" s="38">
        <f>SUM(B9:J9)</f>
        <v>92415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8</v>
      </c>
      <c r="D10" s="45">
        <v>1</v>
      </c>
      <c r="E10" s="45">
        <v>43</v>
      </c>
      <c r="F10" s="45">
        <v>6</v>
      </c>
      <c r="G10" s="45">
        <v>3</v>
      </c>
      <c r="H10" s="45">
        <v>0</v>
      </c>
      <c r="I10" s="45">
        <v>28</v>
      </c>
      <c r="J10" s="45">
        <v>0</v>
      </c>
      <c r="K10" s="38">
        <f>SUM(B10:J10)</f>
        <v>104</v>
      </c>
      <c r="L10"/>
      <c r="M10"/>
      <c r="N10"/>
    </row>
    <row r="11" spans="1:14" ht="16.5" customHeight="1">
      <c r="A11" s="44" t="s">
        <v>33</v>
      </c>
      <c r="B11" s="43">
        <v>223836</v>
      </c>
      <c r="C11" s="43">
        <v>189849</v>
      </c>
      <c r="D11" s="43">
        <v>257775</v>
      </c>
      <c r="E11" s="43">
        <v>126796</v>
      </c>
      <c r="F11" s="43">
        <v>153459</v>
      </c>
      <c r="G11" s="43">
        <v>177441</v>
      </c>
      <c r="H11" s="43">
        <v>202231</v>
      </c>
      <c r="I11" s="43">
        <v>254041</v>
      </c>
      <c r="J11" s="43">
        <v>81886</v>
      </c>
      <c r="K11" s="38">
        <f>SUM(B11:J11)</f>
        <v>1667314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1.531059484071581</v>
      </c>
      <c r="C15" s="39">
        <v>1.575426739005133</v>
      </c>
      <c r="D15" s="39">
        <v>1.228668458652179</v>
      </c>
      <c r="E15" s="39">
        <v>1.675896347085177</v>
      </c>
      <c r="F15" s="39">
        <v>1.395513143659562</v>
      </c>
      <c r="G15" s="39">
        <v>1.378281987114381</v>
      </c>
      <c r="H15" s="39">
        <v>1.355485674618809</v>
      </c>
      <c r="I15" s="39">
        <v>1.392055372718715</v>
      </c>
      <c r="J15" s="39">
        <v>1.486819146540545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1256610.03</v>
      </c>
      <c r="C17" s="36">
        <f aca="true" t="shared" si="2" ref="C17:J17">C18+C19+C20+C21+C22+C23+C24</f>
        <v>1216868.9899999998</v>
      </c>
      <c r="D17" s="36">
        <f t="shared" si="2"/>
        <v>1391480.6799999997</v>
      </c>
      <c r="E17" s="36">
        <f t="shared" si="2"/>
        <v>828644.4999999999</v>
      </c>
      <c r="F17" s="36">
        <f t="shared" si="2"/>
        <v>883448.92</v>
      </c>
      <c r="G17" s="36">
        <f t="shared" si="2"/>
        <v>983733.25</v>
      </c>
      <c r="H17" s="36">
        <f t="shared" si="2"/>
        <v>871381.23</v>
      </c>
      <c r="I17" s="36">
        <f t="shared" si="2"/>
        <v>1189264.44</v>
      </c>
      <c r="J17" s="36">
        <f t="shared" si="2"/>
        <v>441207.51999999996</v>
      </c>
      <c r="K17" s="36">
        <f aca="true" t="shared" si="3" ref="K17:K24">SUM(B17:J17)</f>
        <v>9062639.559999999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799431.35</v>
      </c>
      <c r="C18" s="30">
        <f t="shared" si="4"/>
        <v>751651.03</v>
      </c>
      <c r="D18" s="30">
        <f t="shared" si="4"/>
        <v>1115935.16</v>
      </c>
      <c r="E18" s="30">
        <f t="shared" si="4"/>
        <v>480728.83</v>
      </c>
      <c r="F18" s="30">
        <f t="shared" si="4"/>
        <v>616553.52</v>
      </c>
      <c r="G18" s="30">
        <f t="shared" si="4"/>
        <v>698602.67</v>
      </c>
      <c r="H18" s="30">
        <f t="shared" si="4"/>
        <v>629996.86</v>
      </c>
      <c r="I18" s="30">
        <f t="shared" si="4"/>
        <v>821297.79</v>
      </c>
      <c r="J18" s="30">
        <f t="shared" si="4"/>
        <v>292297.74</v>
      </c>
      <c r="K18" s="30">
        <f t="shared" si="3"/>
        <v>6206494.950000001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424545.6</v>
      </c>
      <c r="C19" s="30">
        <f t="shared" si="5"/>
        <v>432520.1</v>
      </c>
      <c r="D19" s="30">
        <f t="shared" si="5"/>
        <v>255179.17</v>
      </c>
      <c r="E19" s="30">
        <f t="shared" si="5"/>
        <v>324922.86</v>
      </c>
      <c r="F19" s="30">
        <f t="shared" si="5"/>
        <v>243855.02</v>
      </c>
      <c r="G19" s="30">
        <f t="shared" si="5"/>
        <v>264268.81</v>
      </c>
      <c r="H19" s="30">
        <f t="shared" si="5"/>
        <v>223954.86</v>
      </c>
      <c r="I19" s="30">
        <f t="shared" si="5"/>
        <v>321994.21</v>
      </c>
      <c r="J19" s="30">
        <f t="shared" si="5"/>
        <v>142296.14</v>
      </c>
      <c r="K19" s="30">
        <f t="shared" si="3"/>
        <v>2633536.77</v>
      </c>
      <c r="L19"/>
      <c r="M19"/>
      <c r="N19"/>
    </row>
    <row r="20" spans="1:14" ht="16.5" customHeight="1">
      <c r="A20" s="18" t="s">
        <v>28</v>
      </c>
      <c r="B20" s="30">
        <v>31576</v>
      </c>
      <c r="C20" s="30">
        <v>29925.92</v>
      </c>
      <c r="D20" s="30">
        <v>21061.77</v>
      </c>
      <c r="E20" s="30">
        <v>20220.87</v>
      </c>
      <c r="F20" s="30">
        <v>21654.41</v>
      </c>
      <c r="G20" s="30">
        <v>19475.8</v>
      </c>
      <c r="H20" s="30">
        <v>22970.77</v>
      </c>
      <c r="I20" s="30">
        <v>43200.5</v>
      </c>
      <c r="J20" s="30">
        <v>11044.47</v>
      </c>
      <c r="K20" s="30">
        <f t="shared" si="3"/>
        <v>221130.50999999998</v>
      </c>
      <c r="L20"/>
      <c r="M20"/>
      <c r="N20"/>
    </row>
    <row r="21" spans="1:14" ht="16.5" customHeight="1">
      <c r="A21" s="18" t="s">
        <v>27</v>
      </c>
      <c r="B21" s="30">
        <v>1385.97</v>
      </c>
      <c r="C21" s="34">
        <v>2771.94</v>
      </c>
      <c r="D21" s="34">
        <v>4157.91</v>
      </c>
      <c r="E21" s="30">
        <v>2771.94</v>
      </c>
      <c r="F21" s="30">
        <v>1385.97</v>
      </c>
      <c r="G21" s="34">
        <v>1385.97</v>
      </c>
      <c r="H21" s="34">
        <v>2771.94</v>
      </c>
      <c r="I21" s="34">
        <v>2771.94</v>
      </c>
      <c r="J21" s="34">
        <v>1385.97</v>
      </c>
      <c r="K21" s="30">
        <f t="shared" si="3"/>
        <v>20789.55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-328.89</v>
      </c>
      <c r="C23" s="30">
        <v>0</v>
      </c>
      <c r="D23" s="30">
        <v>-120.27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-449.15999999999997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-120711.52</v>
      </c>
      <c r="C27" s="30">
        <f t="shared" si="6"/>
        <v>-71754</v>
      </c>
      <c r="D27" s="30">
        <f t="shared" si="6"/>
        <v>-110843.46</v>
      </c>
      <c r="E27" s="30">
        <f t="shared" si="6"/>
        <v>-115099.31</v>
      </c>
      <c r="F27" s="30">
        <f t="shared" si="6"/>
        <v>-46675.2</v>
      </c>
      <c r="G27" s="30">
        <f t="shared" si="6"/>
        <v>-109193.19</v>
      </c>
      <c r="H27" s="30">
        <f t="shared" si="6"/>
        <v>-43503.71</v>
      </c>
      <c r="I27" s="30">
        <f t="shared" si="6"/>
        <v>-92306.14</v>
      </c>
      <c r="J27" s="30">
        <f t="shared" si="6"/>
        <v>-25229.03</v>
      </c>
      <c r="K27" s="30">
        <f aca="true" t="shared" si="7" ref="K27:K35">SUM(B27:J27)</f>
        <v>-735315.56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-120711.52</v>
      </c>
      <c r="C28" s="30">
        <f t="shared" si="8"/>
        <v>-71754</v>
      </c>
      <c r="D28" s="30">
        <f t="shared" si="8"/>
        <v>-91730.27</v>
      </c>
      <c r="E28" s="30">
        <f t="shared" si="8"/>
        <v>-115099.31</v>
      </c>
      <c r="F28" s="30">
        <f t="shared" si="8"/>
        <v>-46675.2</v>
      </c>
      <c r="G28" s="30">
        <f t="shared" si="8"/>
        <v>-109193.19</v>
      </c>
      <c r="H28" s="30">
        <f t="shared" si="8"/>
        <v>-43503.71</v>
      </c>
      <c r="I28" s="30">
        <f t="shared" si="8"/>
        <v>-92306.14</v>
      </c>
      <c r="J28" s="30">
        <f t="shared" si="8"/>
        <v>-19695.86</v>
      </c>
      <c r="K28" s="30">
        <f t="shared" si="7"/>
        <v>-710669.2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-62990.4</v>
      </c>
      <c r="C29" s="30">
        <f aca="true" t="shared" si="9" ref="C29:J29">-ROUND((C9)*$E$3,2)</f>
        <v>-62220.4</v>
      </c>
      <c r="D29" s="30">
        <f t="shared" si="9"/>
        <v>-68802.8</v>
      </c>
      <c r="E29" s="30">
        <f t="shared" si="9"/>
        <v>-37171.2</v>
      </c>
      <c r="F29" s="30">
        <f t="shared" si="9"/>
        <v>-46675.2</v>
      </c>
      <c r="G29" s="30">
        <f t="shared" si="9"/>
        <v>-28261.2</v>
      </c>
      <c r="H29" s="30">
        <f t="shared" si="9"/>
        <v>-25423.2</v>
      </c>
      <c r="I29" s="30">
        <f t="shared" si="9"/>
        <v>-64090.4</v>
      </c>
      <c r="J29" s="30">
        <f t="shared" si="9"/>
        <v>-10991.2</v>
      </c>
      <c r="K29" s="30">
        <f t="shared" si="7"/>
        <v>-406626.00000000006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-1078</v>
      </c>
      <c r="C31" s="30">
        <v>-453.2</v>
      </c>
      <c r="D31" s="30">
        <v>-545.6</v>
      </c>
      <c r="E31" s="30">
        <v>-646.8</v>
      </c>
      <c r="F31" s="26">
        <v>0</v>
      </c>
      <c r="G31" s="30">
        <v>-677.6</v>
      </c>
      <c r="H31" s="30">
        <v>-57.91</v>
      </c>
      <c r="I31" s="30">
        <v>-90.39</v>
      </c>
      <c r="J31" s="30">
        <v>-27.88</v>
      </c>
      <c r="K31" s="30">
        <f t="shared" si="7"/>
        <v>-3577.38</v>
      </c>
      <c r="L31"/>
      <c r="M31"/>
      <c r="N31"/>
    </row>
    <row r="32" spans="1:14" ht="16.5" customHeight="1">
      <c r="A32" s="25" t="s">
        <v>21</v>
      </c>
      <c r="B32" s="30">
        <v>-56643.12</v>
      </c>
      <c r="C32" s="30">
        <v>-9080.4</v>
      </c>
      <c r="D32" s="30">
        <v>-22381.87</v>
      </c>
      <c r="E32" s="30">
        <v>-77281.31</v>
      </c>
      <c r="F32" s="26">
        <v>0</v>
      </c>
      <c r="G32" s="30">
        <v>-80254.39</v>
      </c>
      <c r="H32" s="30">
        <v>-18022.6</v>
      </c>
      <c r="I32" s="30">
        <v>-28125.35</v>
      </c>
      <c r="J32" s="30">
        <v>-8676.78</v>
      </c>
      <c r="K32" s="30">
        <f t="shared" si="7"/>
        <v>-300465.82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-5533.17</v>
      </c>
      <c r="K33" s="30">
        <f t="shared" si="7"/>
        <v>-24646.36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-5533.17</v>
      </c>
      <c r="K34" s="30">
        <f t="shared" si="7"/>
        <v>-24646.36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1135898.51</v>
      </c>
      <c r="C47" s="27">
        <f aca="true" t="shared" si="11" ref="C47:J47">IF(C17+C27+C48&lt;0,0,C17+C27+C48)</f>
        <v>1145114.9899999998</v>
      </c>
      <c r="D47" s="27">
        <f t="shared" si="11"/>
        <v>1280637.2199999997</v>
      </c>
      <c r="E47" s="27">
        <f t="shared" si="11"/>
        <v>713545.19</v>
      </c>
      <c r="F47" s="27">
        <f t="shared" si="11"/>
        <v>836773.7200000001</v>
      </c>
      <c r="G47" s="27">
        <f t="shared" si="11"/>
        <v>874540.06</v>
      </c>
      <c r="H47" s="27">
        <f t="shared" si="11"/>
        <v>827877.52</v>
      </c>
      <c r="I47" s="27">
        <f t="shared" si="11"/>
        <v>1096958.3</v>
      </c>
      <c r="J47" s="27">
        <f t="shared" si="11"/>
        <v>415978.49</v>
      </c>
      <c r="K47" s="20">
        <f>SUM(B47:J47)</f>
        <v>8327323.999999999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1135898.52</v>
      </c>
      <c r="C53" s="10">
        <f t="shared" si="13"/>
        <v>1145114.99</v>
      </c>
      <c r="D53" s="10">
        <f t="shared" si="13"/>
        <v>1280637.23</v>
      </c>
      <c r="E53" s="10">
        <f t="shared" si="13"/>
        <v>713545.19</v>
      </c>
      <c r="F53" s="10">
        <f t="shared" si="13"/>
        <v>836773.72</v>
      </c>
      <c r="G53" s="10">
        <f t="shared" si="13"/>
        <v>874540.05</v>
      </c>
      <c r="H53" s="10">
        <f t="shared" si="13"/>
        <v>827877.51</v>
      </c>
      <c r="I53" s="10">
        <f>SUM(I54:I66)</f>
        <v>1096958.29</v>
      </c>
      <c r="J53" s="10">
        <f t="shared" si="13"/>
        <v>415978.48</v>
      </c>
      <c r="K53" s="5">
        <f>SUM(K54:K66)</f>
        <v>8327323.979999999</v>
      </c>
      <c r="L53" s="9"/>
    </row>
    <row r="54" spans="1:11" ht="16.5" customHeight="1">
      <c r="A54" s="7" t="s">
        <v>60</v>
      </c>
      <c r="B54" s="8">
        <v>992661.72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992661.72</v>
      </c>
    </row>
    <row r="55" spans="1:11" ht="16.5" customHeight="1">
      <c r="A55" s="7" t="s">
        <v>61</v>
      </c>
      <c r="B55" s="8">
        <v>143236.8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143236.8</v>
      </c>
    </row>
    <row r="56" spans="1:11" ht="16.5" customHeight="1">
      <c r="A56" s="7" t="s">
        <v>4</v>
      </c>
      <c r="B56" s="6">
        <v>0</v>
      </c>
      <c r="C56" s="8">
        <v>1145114.99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1145114.99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1280637.23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1280637.23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713545.19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713545.19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836773.72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836773.72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874540.05</v>
      </c>
      <c r="H60" s="6">
        <v>0</v>
      </c>
      <c r="I60" s="6">
        <v>0</v>
      </c>
      <c r="J60" s="6">
        <v>0</v>
      </c>
      <c r="K60" s="5">
        <f t="shared" si="14"/>
        <v>874540.05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827877.51</v>
      </c>
      <c r="I61" s="6">
        <v>0</v>
      </c>
      <c r="J61" s="6">
        <v>0</v>
      </c>
      <c r="K61" s="5">
        <f t="shared" si="14"/>
        <v>827877.51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389091.11</v>
      </c>
      <c r="J63" s="6">
        <v>0</v>
      </c>
      <c r="K63" s="5">
        <f t="shared" si="14"/>
        <v>389091.11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707867.18</v>
      </c>
      <c r="J64" s="6">
        <v>0</v>
      </c>
      <c r="K64" s="5">
        <f t="shared" si="14"/>
        <v>707867.18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415978.48</v>
      </c>
      <c r="K65" s="5">
        <f t="shared" si="14"/>
        <v>415978.48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2021-07-06T21:01:03Z</dcterms:modified>
  <cp:category/>
  <cp:version/>
  <cp:contentType/>
  <cp:contentStatus/>
</cp:coreProperties>
</file>