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<sst xmlns="http://schemas.openxmlformats.org/spreadsheetml/2006/main" count="74" uniqueCount="73">
  <si>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</si>
  <si>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</si>
  <si>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</si>
  <si>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</si>
  <si>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</si>
  <si>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</si>
  <si>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</si>
  <si>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</si>
  <si>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</si>
  <si>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</si>
  <si>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</si>
  <si>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</si>
  <si>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</si>
  <si>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</si>
  <si>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</si>
  <si>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</si>
  <si>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</si>
  <si>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</si>
  <si>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</si>
  <si>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</si>
  <si>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</si>
  <si>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</si>
  <si>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</si>
  <si>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</si>
  <si>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</si>
  <si>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</si>
  <si>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</si>
  <si>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</si>
  <si>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</si>
  <si>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</si>
  <si>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</si>
  <si>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</si>
  <si>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</si>
  <si>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</si>
  <si>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</si>
  <si>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</si>
  <si>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</si>
  <si>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</si>
  <si>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</si>
  <si>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</si>
  <si>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</si>
  <si>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</si>
  <si>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</si>
  <si>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</si>
  <si>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</si>
  <si>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</si>
  <si>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</si>
  <si>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</si>
  <si>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</si>
  <si>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</si>
  <si>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</si>
  <si>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</si>
  <si>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</si>
  <si>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</si>
  <si>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</si>
  <si>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</si>
  <si>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</si>
  <si>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</si>
  <si>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</si>
  <si>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</si>
  <si>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</si>
  <si>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</si>
  <si>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</si>
  <si>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</si>
  <si>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</si>
  <si>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</si>
  <si>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</si>
  <si>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</si>
  <si>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</si>
  <si>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</si>
  <si>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</si>
  <si>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</si>
  <si>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28/06/21 - VENCIMENTO 05/07/21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</si>
</sst>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230551</v>
      </c>
      <c r="C7" s="47">
        <f t="shared" si="0"/>
        <v>200666</v>
      </c>
      <c r="D7" s="47">
        <f t="shared" si="0"/>
        <v>259281</v>
      </c>
      <c r="E7" s="47">
        <f t="shared" si="0"/>
        <v>133571</v>
      </c>
      <c r="F7" s="47">
        <f t="shared" si="0"/>
        <v>161201</v>
      </c>
      <c r="G7" s="47">
        <f t="shared" si="0"/>
        <v>179513</v>
      </c>
      <c r="H7" s="47">
        <f t="shared" si="0"/>
        <v>205325</v>
      </c>
      <c r="I7" s="47">
        <f t="shared" si="0"/>
        <v>266300</v>
      </c>
      <c r="J7" s="47">
        <f t="shared" si="0"/>
        <v>80731</v>
      </c>
      <c r="K7" s="47">
        <f t="shared" si="0"/>
        <v>1717139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14968</v>
      </c>
      <c r="C8" s="45">
        <f t="shared" si="1"/>
        <v>14914</v>
      </c>
      <c r="D8" s="45">
        <f t="shared" si="1"/>
        <v>15771</v>
      </c>
      <c r="E8" s="45">
        <f t="shared" si="1"/>
        <v>9069</v>
      </c>
      <c r="F8" s="45">
        <f t="shared" si="1"/>
        <v>11199</v>
      </c>
      <c r="G8" s="45">
        <f t="shared" si="1"/>
        <v>6719</v>
      </c>
      <c r="H8" s="45">
        <f t="shared" si="1"/>
        <v>6287</v>
      </c>
      <c r="I8" s="45">
        <f t="shared" si="1"/>
        <v>15326</v>
      </c>
      <c r="J8" s="45">
        <f t="shared" si="1"/>
        <v>2510</v>
      </c>
      <c r="K8" s="38">
        <f>SUM(B8:J8)</f>
        <v>96763</v>
      </c>
      <c r="L8"/>
      <c r="M8"/>
      <c r="N8"/>
    </row>
    <row r="9" spans="1:14" ht="16.5" customHeight="1">
      <c r="A9" s="22" t="s">
        <v>35</v>
      </c>
      <c r="B9" s="45">
        <v>14949</v>
      </c>
      <c r="C9" s="45">
        <v>14906</v>
      </c>
      <c r="D9" s="45">
        <v>15766</v>
      </c>
      <c r="E9" s="45">
        <v>9039</v>
      </c>
      <c r="F9" s="45">
        <v>11189</v>
      </c>
      <c r="G9" s="45">
        <v>6718</v>
      </c>
      <c r="H9" s="45">
        <v>6287</v>
      </c>
      <c r="I9" s="45">
        <v>15311</v>
      </c>
      <c r="J9" s="45">
        <v>2510</v>
      </c>
      <c r="K9" s="38">
        <f>SUM(B9:J9)</f>
        <v>96675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8</v>
      </c>
      <c r="D10" s="45">
        <v>5</v>
      </c>
      <c r="E10" s="45">
        <v>30</v>
      </c>
      <c r="F10" s="45">
        <v>10</v>
      </c>
      <c r="G10" s="45">
        <v>1</v>
      </c>
      <c r="H10" s="45">
        <v>0</v>
      </c>
      <c r="I10" s="45">
        <v>15</v>
      </c>
      <c r="J10" s="45">
        <v>0</v>
      </c>
      <c r="K10" s="38">
        <f>SUM(B10:J10)</f>
        <v>88</v>
      </c>
      <c r="L10"/>
      <c r="M10"/>
      <c r="N10"/>
    </row>
    <row r="11" spans="1:14" ht="16.5" customHeight="1">
      <c r="A11" s="44" t="s">
        <v>33</v>
      </c>
      <c r="B11" s="43">
        <v>215583</v>
      </c>
      <c r="C11" s="43">
        <v>185752</v>
      </c>
      <c r="D11" s="43">
        <v>243510</v>
      </c>
      <c r="E11" s="43">
        <v>124502</v>
      </c>
      <c r="F11" s="43">
        <v>150002</v>
      </c>
      <c r="G11" s="43">
        <v>172794</v>
      </c>
      <c r="H11" s="43">
        <v>199038</v>
      </c>
      <c r="I11" s="43">
        <v>250974</v>
      </c>
      <c r="J11" s="43">
        <v>78221</v>
      </c>
      <c r="K11" s="38">
        <f>SUM(B11:J11)</f>
        <v>1620376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1.568751252584392</v>
      </c>
      <c r="C15" s="39">
        <v>1.597801627227503</v>
      </c>
      <c r="D15" s="39">
        <v>1.278390368618999</v>
      </c>
      <c r="E15" s="39">
        <v>1.644196810436783</v>
      </c>
      <c r="F15" s="39">
        <v>1.41948175354971</v>
      </c>
      <c r="G15" s="39">
        <v>1.393624842630691</v>
      </c>
      <c r="H15" s="39">
        <v>1.373586847055644</v>
      </c>
      <c r="I15" s="39">
        <v>1.402247586713302</v>
      </c>
      <c r="J15" s="39">
        <v>1.538831763198932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1245696.88</v>
      </c>
      <c r="C17" s="36">
        <f aca="true" t="shared" si="2" ref="C17:J17">C18+C19+C20+C21+C22+C23+C24</f>
        <v>1213681.7799999998</v>
      </c>
      <c r="D17" s="36">
        <f t="shared" si="2"/>
        <v>1373214.9699999997</v>
      </c>
      <c r="E17" s="36">
        <f t="shared" si="2"/>
        <v>802446.6400000001</v>
      </c>
      <c r="F17" s="36">
        <f t="shared" si="2"/>
        <v>882878.2699999999</v>
      </c>
      <c r="G17" s="36">
        <f t="shared" si="2"/>
        <v>970601.7499999999</v>
      </c>
      <c r="H17" s="36">
        <f t="shared" si="2"/>
        <v>871879.39</v>
      </c>
      <c r="I17" s="36">
        <f t="shared" si="2"/>
        <v>1187094.3599999999</v>
      </c>
      <c r="J17" s="36">
        <f t="shared" si="2"/>
        <v>437126.38</v>
      </c>
      <c r="K17" s="36">
        <f aca="true" t="shared" si="3" ref="K17:K24">SUM(B17:J17)</f>
        <v>8984620.42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773867.49</v>
      </c>
      <c r="C18" s="30">
        <f t="shared" si="4"/>
        <v>739373.94</v>
      </c>
      <c r="D18" s="30">
        <f t="shared" si="4"/>
        <v>1058255.4</v>
      </c>
      <c r="E18" s="30">
        <f t="shared" si="4"/>
        <v>474631.19</v>
      </c>
      <c r="F18" s="30">
        <f t="shared" si="4"/>
        <v>605761.12</v>
      </c>
      <c r="G18" s="30">
        <f t="shared" si="4"/>
        <v>682059.64</v>
      </c>
      <c r="H18" s="30">
        <f t="shared" si="4"/>
        <v>621867.83</v>
      </c>
      <c r="I18" s="30">
        <f t="shared" si="4"/>
        <v>814158.99</v>
      </c>
      <c r="J18" s="30">
        <f t="shared" si="4"/>
        <v>279644.11</v>
      </c>
      <c r="K18" s="30">
        <f t="shared" si="3"/>
        <v>6049619.710000001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440138.1</v>
      </c>
      <c r="C19" s="30">
        <f t="shared" si="5"/>
        <v>441998.94</v>
      </c>
      <c r="D19" s="30">
        <f t="shared" si="5"/>
        <v>294608.11</v>
      </c>
      <c r="E19" s="30">
        <f t="shared" si="5"/>
        <v>305755.9</v>
      </c>
      <c r="F19" s="30">
        <f t="shared" si="5"/>
        <v>254105.74</v>
      </c>
      <c r="G19" s="30">
        <f t="shared" si="5"/>
        <v>268475.62</v>
      </c>
      <c r="H19" s="30">
        <f t="shared" si="5"/>
        <v>232321.64</v>
      </c>
      <c r="I19" s="30">
        <f t="shared" si="5"/>
        <v>327493.49</v>
      </c>
      <c r="J19" s="30">
        <f t="shared" si="5"/>
        <v>150681.13</v>
      </c>
      <c r="K19" s="30">
        <f t="shared" si="3"/>
        <v>2715578.67</v>
      </c>
      <c r="L19"/>
      <c r="M19"/>
      <c r="N19"/>
    </row>
    <row r="20" spans="1:14" ht="16.5" customHeight="1">
      <c r="A20" s="18" t="s">
        <v>28</v>
      </c>
      <c r="B20" s="30">
        <v>30853.5</v>
      </c>
      <c r="C20" s="30">
        <v>29537.02</v>
      </c>
      <c r="D20" s="30">
        <v>21167.24</v>
      </c>
      <c r="E20" s="30">
        <v>20230.63</v>
      </c>
      <c r="F20" s="30">
        <v>21625.47</v>
      </c>
      <c r="G20" s="30">
        <v>19133.47</v>
      </c>
      <c r="H20" s="30">
        <v>23231.24</v>
      </c>
      <c r="I20" s="30">
        <v>42670</v>
      </c>
      <c r="J20" s="30">
        <v>11232</v>
      </c>
      <c r="K20" s="30">
        <f t="shared" si="3"/>
        <v>219680.57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-548.15</v>
      </c>
      <c r="C23" s="30">
        <v>0</v>
      </c>
      <c r="D23" s="30">
        <v>-240.54</v>
      </c>
      <c r="E23" s="30">
        <v>-942.96</v>
      </c>
      <c r="F23" s="30">
        <v>0</v>
      </c>
      <c r="G23" s="30">
        <v>-452.92</v>
      </c>
      <c r="H23" s="30">
        <v>0</v>
      </c>
      <c r="I23" s="30">
        <v>0</v>
      </c>
      <c r="J23" s="30">
        <v>0</v>
      </c>
      <c r="K23" s="30">
        <f t="shared" si="3"/>
        <v>-2184.57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-127857.05000000002</v>
      </c>
      <c r="C27" s="30">
        <f t="shared" si="6"/>
        <v>-71785.9</v>
      </c>
      <c r="D27" s="30">
        <f t="shared" si="6"/>
        <v>-106606.20999999999</v>
      </c>
      <c r="E27" s="30">
        <f t="shared" si="6"/>
        <v>-111653.48999999999</v>
      </c>
      <c r="F27" s="30">
        <f t="shared" si="6"/>
        <v>-49231.6</v>
      </c>
      <c r="G27" s="30">
        <f t="shared" si="6"/>
        <v>-95206.38</v>
      </c>
      <c r="H27" s="30">
        <f t="shared" si="6"/>
        <v>-43332.2</v>
      </c>
      <c r="I27" s="30">
        <f t="shared" si="6"/>
        <v>-91821.43</v>
      </c>
      <c r="J27" s="30">
        <f t="shared" si="6"/>
        <v>-24121.02</v>
      </c>
      <c r="K27" s="30">
        <f aca="true" t="shared" si="7" ref="K27:K35">SUM(B27:J27)</f>
        <v>-721615.28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-127857.05000000002</v>
      </c>
      <c r="C28" s="30">
        <f t="shared" si="8"/>
        <v>-71785.9</v>
      </c>
      <c r="D28" s="30">
        <f t="shared" si="8"/>
        <v>-87493.04999999999</v>
      </c>
      <c r="E28" s="30">
        <f t="shared" si="8"/>
        <v>-111653.48999999999</v>
      </c>
      <c r="F28" s="30">
        <f t="shared" si="8"/>
        <v>-49231.6</v>
      </c>
      <c r="G28" s="30">
        <f t="shared" si="8"/>
        <v>-95206.38</v>
      </c>
      <c r="H28" s="30">
        <f t="shared" si="8"/>
        <v>-43332.2</v>
      </c>
      <c r="I28" s="30">
        <f t="shared" si="8"/>
        <v>-91821.43</v>
      </c>
      <c r="J28" s="30">
        <f t="shared" si="8"/>
        <v>-18587.86</v>
      </c>
      <c r="K28" s="30">
        <f t="shared" si="7"/>
        <v>-696968.9599999998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-65775.6</v>
      </c>
      <c r="C29" s="30">
        <f aca="true" t="shared" si="9" ref="C29:J29">-ROUND((C9)*$E$3,2)</f>
        <v>-65586.4</v>
      </c>
      <c r="D29" s="30">
        <f t="shared" si="9"/>
        <v>-69370.4</v>
      </c>
      <c r="E29" s="30">
        <f t="shared" si="9"/>
        <v>-39771.6</v>
      </c>
      <c r="F29" s="30">
        <f t="shared" si="9"/>
        <v>-49231.6</v>
      </c>
      <c r="G29" s="30">
        <f t="shared" si="9"/>
        <v>-29559.2</v>
      </c>
      <c r="H29" s="30">
        <f t="shared" si="9"/>
        <v>-27662.8</v>
      </c>
      <c r="I29" s="30">
        <f t="shared" si="9"/>
        <v>-67368.4</v>
      </c>
      <c r="J29" s="30">
        <f t="shared" si="9"/>
        <v>-11044</v>
      </c>
      <c r="K29" s="30">
        <f t="shared" si="7"/>
        <v>-425370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-1108.8</v>
      </c>
      <c r="C31" s="30">
        <v>-215.6</v>
      </c>
      <c r="D31" s="30">
        <v>-462</v>
      </c>
      <c r="E31" s="30">
        <v>-277.2</v>
      </c>
      <c r="F31" s="26">
        <v>0</v>
      </c>
      <c r="G31" s="30">
        <v>-308</v>
      </c>
      <c r="H31" s="30">
        <v>-91.01</v>
      </c>
      <c r="I31" s="30">
        <v>-142.02</v>
      </c>
      <c r="J31" s="30">
        <v>-43.82</v>
      </c>
      <c r="K31" s="30">
        <f t="shared" si="7"/>
        <v>-2648.4500000000003</v>
      </c>
      <c r="L31"/>
      <c r="M31"/>
      <c r="N31"/>
    </row>
    <row r="32" spans="1:14" ht="16.5" customHeight="1">
      <c r="A32" s="25" t="s">
        <v>21</v>
      </c>
      <c r="B32" s="30">
        <v>-60972.65</v>
      </c>
      <c r="C32" s="30">
        <v>-5983.9</v>
      </c>
      <c r="D32" s="30">
        <v>-17660.65</v>
      </c>
      <c r="E32" s="30">
        <v>-71604.69</v>
      </c>
      <c r="F32" s="26">
        <v>0</v>
      </c>
      <c r="G32" s="30">
        <v>-65339.18</v>
      </c>
      <c r="H32" s="30">
        <v>-15578.39</v>
      </c>
      <c r="I32" s="30">
        <v>-24311.01</v>
      </c>
      <c r="J32" s="30">
        <v>-7500.04</v>
      </c>
      <c r="K32" s="30">
        <f t="shared" si="7"/>
        <v>-268950.51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1117839.8299999998</v>
      </c>
      <c r="C47" s="27">
        <f aca="true" t="shared" si="11" ref="C47:J47">IF(C17+C27+C48&lt;0,0,C17+C27+C48)</f>
        <v>1141895.88</v>
      </c>
      <c r="D47" s="27">
        <f t="shared" si="11"/>
        <v>1266608.7599999998</v>
      </c>
      <c r="E47" s="27">
        <f t="shared" si="11"/>
        <v>690793.1500000001</v>
      </c>
      <c r="F47" s="27">
        <f t="shared" si="11"/>
        <v>833646.6699999999</v>
      </c>
      <c r="G47" s="27">
        <f t="shared" si="11"/>
        <v>875395.3699999999</v>
      </c>
      <c r="H47" s="27">
        <f t="shared" si="11"/>
        <v>828547.1900000001</v>
      </c>
      <c r="I47" s="27">
        <f t="shared" si="11"/>
        <v>1095272.93</v>
      </c>
      <c r="J47" s="27">
        <f t="shared" si="11"/>
        <v>413005.36</v>
      </c>
      <c r="K47" s="20">
        <f>SUM(B47:J47)</f>
        <v>8263005.140000001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1117839.83</v>
      </c>
      <c r="C53" s="10">
        <f t="shared" si="13"/>
        <v>1141895.89</v>
      </c>
      <c r="D53" s="10">
        <f t="shared" si="13"/>
        <v>1266608.77</v>
      </c>
      <c r="E53" s="10">
        <f t="shared" si="13"/>
        <v>690793.15</v>
      </c>
      <c r="F53" s="10">
        <f t="shared" si="13"/>
        <v>833646.67</v>
      </c>
      <c r="G53" s="10">
        <f t="shared" si="13"/>
        <v>875395.37</v>
      </c>
      <c r="H53" s="10">
        <f t="shared" si="13"/>
        <v>828547.19</v>
      </c>
      <c r="I53" s="10">
        <f>SUM(I54:I66)</f>
        <v>1095272.93</v>
      </c>
      <c r="J53" s="10">
        <f t="shared" si="13"/>
        <v>413005.36</v>
      </c>
      <c r="K53" s="5">
        <f>SUM(K54:K66)</f>
        <v>8263005.159999999</v>
      </c>
      <c r="L53" s="9"/>
    </row>
    <row r="54" spans="1:11" ht="16.5" customHeight="1">
      <c r="A54" s="7" t="s">
        <v>60</v>
      </c>
      <c r="B54" s="8">
        <v>976880.23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976880.23</v>
      </c>
    </row>
    <row r="55" spans="1:11" ht="16.5" customHeight="1">
      <c r="A55" s="7" t="s">
        <v>61</v>
      </c>
      <c r="B55" s="8">
        <v>140959.6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140959.6</v>
      </c>
    </row>
    <row r="56" spans="1:11" ht="16.5" customHeight="1">
      <c r="A56" s="7" t="s">
        <v>4</v>
      </c>
      <c r="B56" s="6">
        <v>0</v>
      </c>
      <c r="C56" s="8">
        <v>1141895.89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1141895.89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1266608.77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1266608.77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690793.15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690793.15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833646.67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833646.67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875395.37</v>
      </c>
      <c r="H60" s="6">
        <v>0</v>
      </c>
      <c r="I60" s="6">
        <v>0</v>
      </c>
      <c r="J60" s="6">
        <v>0</v>
      </c>
      <c r="K60" s="5">
        <f t="shared" si="14"/>
        <v>875395.37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828547.19</v>
      </c>
      <c r="I61" s="6">
        <v>0</v>
      </c>
      <c r="J61" s="6">
        <v>0</v>
      </c>
      <c r="K61" s="5">
        <f t="shared" si="14"/>
        <v>828547.19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400103.2</v>
      </c>
      <c r="J63" s="6">
        <v>0</v>
      </c>
      <c r="K63" s="5">
        <f t="shared" si="14"/>
        <v>400103.2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695169.73</v>
      </c>
      <c r="J64" s="6">
        <v>0</v>
      </c>
      <c r="K64" s="5">
        <f t="shared" si="14"/>
        <v>695169.73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413005.36</v>
      </c>
      <c r="K65" s="5">
        <f t="shared" si="14"/>
        <v>413005.36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2021-07-02T21:47:26Z</dcterms:modified>
  <cp:category/>
  <cp:version/>
  <cp:contentType/>
  <cp:contentStatus/>
</cp:coreProperties>
</file>