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<sst xmlns="http://schemas.openxmlformats.org/spreadsheetml/2006/main" count="74" uniqueCount="73">
  <si>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</si>
  <si>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</si>
  <si>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</si>
  <si>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</si>
  <si>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</si>
  <si>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</si>
  <si>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</si>
  <si>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</si>
  <si>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</si>
  <si>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</si>
  <si>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</si>
  <si>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</si>
  <si>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</si>
  <si>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</si>
  <si>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</si>
  <si>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</si>
  <si>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</si>
  <si>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</si>
  <si>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</si>
  <si>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</si>
  <si>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</si>
  <si>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</si>
  <si>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</si>
  <si>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</si>
  <si>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</si>
  <si>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</si>
  <si>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</si>
  <si>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</si>
  <si>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</si>
  <si>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</si>
  <si>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</si>
  <si>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</si>
  <si>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</si>
  <si>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</si>
  <si>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</si>
  <si>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</si>
  <si>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</si>
  <si>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</si>
  <si>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</si>
  <si>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</si>
  <si>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</si>
  <si>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</si>
  <si>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</si>
  <si>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</si>
  <si>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</si>
  <si>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</si>
  <si>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</si>
  <si>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</si>
  <si>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</si>
  <si>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</si>
  <si>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</si>
  <si>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</si>
  <si>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</si>
  <si>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</si>
  <si>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</si>
  <si>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</si>
  <si>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</si>
  <si>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</si>
  <si>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</si>
  <si>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</si>
  <si>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</si>
  <si>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</si>
  <si>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</si>
  <si>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</si>
  <si>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</si>
  <si>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</si>
  <si>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</si>
  <si>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</si>
  <si>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</si>
  <si>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</si>
  <si>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</si>
  <si>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</si>
  <si>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27/06/21 - VENCIMENTO 02/07/21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</si>
</sst>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70333</v>
      </c>
      <c r="C7" s="47">
        <f t="shared" si="0"/>
        <v>54782</v>
      </c>
      <c r="D7" s="47">
        <f t="shared" si="0"/>
        <v>94325</v>
      </c>
      <c r="E7" s="47">
        <f t="shared" si="0"/>
        <v>39501</v>
      </c>
      <c r="F7" s="47">
        <f t="shared" si="0"/>
        <v>58727</v>
      </c>
      <c r="G7" s="47">
        <f t="shared" si="0"/>
        <v>63419</v>
      </c>
      <c r="H7" s="47">
        <f t="shared" si="0"/>
        <v>76832</v>
      </c>
      <c r="I7" s="47">
        <f t="shared" si="0"/>
        <v>92579</v>
      </c>
      <c r="J7" s="47">
        <f t="shared" si="0"/>
        <v>20975</v>
      </c>
      <c r="K7" s="47">
        <f t="shared" si="0"/>
        <v>571473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6002</v>
      </c>
      <c r="C8" s="45">
        <f t="shared" si="1"/>
        <v>5631</v>
      </c>
      <c r="D8" s="45">
        <f t="shared" si="1"/>
        <v>8041</v>
      </c>
      <c r="E8" s="45">
        <f t="shared" si="1"/>
        <v>3826</v>
      </c>
      <c r="F8" s="45">
        <f t="shared" si="1"/>
        <v>4854</v>
      </c>
      <c r="G8" s="45">
        <f t="shared" si="1"/>
        <v>3413</v>
      </c>
      <c r="H8" s="45">
        <f t="shared" si="1"/>
        <v>3443</v>
      </c>
      <c r="I8" s="45">
        <f t="shared" si="1"/>
        <v>6554</v>
      </c>
      <c r="J8" s="45">
        <f t="shared" si="1"/>
        <v>852</v>
      </c>
      <c r="K8" s="38">
        <f>SUM(B8:J8)</f>
        <v>42616</v>
      </c>
      <c r="L8"/>
      <c r="M8"/>
      <c r="N8"/>
    </row>
    <row r="9" spans="1:14" ht="16.5" customHeight="1">
      <c r="A9" s="22" t="s">
        <v>35</v>
      </c>
      <c r="B9" s="45">
        <v>5999</v>
      </c>
      <c r="C9" s="45">
        <v>5630</v>
      </c>
      <c r="D9" s="45">
        <v>8041</v>
      </c>
      <c r="E9" s="45">
        <v>3815</v>
      </c>
      <c r="F9" s="45">
        <v>4848</v>
      </c>
      <c r="G9" s="45">
        <v>3412</v>
      </c>
      <c r="H9" s="45">
        <v>3443</v>
      </c>
      <c r="I9" s="45">
        <v>6547</v>
      </c>
      <c r="J9" s="45">
        <v>852</v>
      </c>
      <c r="K9" s="38">
        <f>SUM(B9:J9)</f>
        <v>42587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1</v>
      </c>
      <c r="D10" s="45">
        <v>0</v>
      </c>
      <c r="E10" s="45">
        <v>11</v>
      </c>
      <c r="F10" s="45">
        <v>6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33</v>
      </c>
      <c r="B11" s="43">
        <v>64331</v>
      </c>
      <c r="C11" s="43">
        <v>49151</v>
      </c>
      <c r="D11" s="43">
        <v>86284</v>
      </c>
      <c r="E11" s="43">
        <v>35675</v>
      </c>
      <c r="F11" s="43">
        <v>53873</v>
      </c>
      <c r="G11" s="43">
        <v>60006</v>
      </c>
      <c r="H11" s="43">
        <v>73389</v>
      </c>
      <c r="I11" s="43">
        <v>86025</v>
      </c>
      <c r="J11" s="43">
        <v>20123</v>
      </c>
      <c r="K11" s="38">
        <f>SUM(B11:J11)</f>
        <v>528857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1.436205949179193</v>
      </c>
      <c r="C15" s="39">
        <v>1.55358149281041</v>
      </c>
      <c r="D15" s="39">
        <v>1.169477148358881</v>
      </c>
      <c r="E15" s="39">
        <v>1.540040585814636</v>
      </c>
      <c r="F15" s="39">
        <v>1.376156787847598</v>
      </c>
      <c r="G15" s="39">
        <v>1.34264376559501</v>
      </c>
      <c r="H15" s="39">
        <v>1.301231071922257</v>
      </c>
      <c r="I15" s="39">
        <v>1.308139840402896</v>
      </c>
      <c r="J15" s="39">
        <v>1.402487930722937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353487.32</v>
      </c>
      <c r="C17" s="36">
        <f aca="true" t="shared" si="2" ref="C17:J17">C18+C19+C20+C21+C22+C23+C24</f>
        <v>334052.23</v>
      </c>
      <c r="D17" s="36">
        <f t="shared" si="2"/>
        <v>460405.76</v>
      </c>
      <c r="E17" s="36">
        <f t="shared" si="2"/>
        <v>230357.6</v>
      </c>
      <c r="F17" s="36">
        <f t="shared" si="2"/>
        <v>316358.73</v>
      </c>
      <c r="G17" s="36">
        <f t="shared" si="2"/>
        <v>331952.24</v>
      </c>
      <c r="H17" s="36">
        <f t="shared" si="2"/>
        <v>310946.1</v>
      </c>
      <c r="I17" s="36">
        <f t="shared" si="2"/>
        <v>395358.51000000007</v>
      </c>
      <c r="J17" s="36">
        <f t="shared" si="2"/>
        <v>102549.89</v>
      </c>
      <c r="K17" s="36">
        <f aca="true" t="shared" si="3" ref="K17:K24">SUM(B17:J17)</f>
        <v>2835468.3800000004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236079.75</v>
      </c>
      <c r="C18" s="30">
        <f t="shared" si="4"/>
        <v>201849.76</v>
      </c>
      <c r="D18" s="30">
        <f t="shared" si="4"/>
        <v>384987.49</v>
      </c>
      <c r="E18" s="30">
        <f t="shared" si="4"/>
        <v>140362.85</v>
      </c>
      <c r="F18" s="30">
        <f t="shared" si="4"/>
        <v>220684.32</v>
      </c>
      <c r="G18" s="30">
        <f t="shared" si="4"/>
        <v>240960.49</v>
      </c>
      <c r="H18" s="30">
        <f t="shared" si="4"/>
        <v>232701.08</v>
      </c>
      <c r="I18" s="30">
        <f t="shared" si="4"/>
        <v>283041.78</v>
      </c>
      <c r="J18" s="30">
        <f t="shared" si="4"/>
        <v>72655.3</v>
      </c>
      <c r="K18" s="30">
        <f t="shared" si="3"/>
        <v>2013322.82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102979.39</v>
      </c>
      <c r="C19" s="30">
        <f t="shared" si="5"/>
        <v>111740.29</v>
      </c>
      <c r="D19" s="30">
        <f t="shared" si="5"/>
        <v>65246.58</v>
      </c>
      <c r="E19" s="30">
        <f t="shared" si="5"/>
        <v>75801.64</v>
      </c>
      <c r="F19" s="30">
        <f t="shared" si="5"/>
        <v>83011.9</v>
      </c>
      <c r="G19" s="30">
        <f t="shared" si="5"/>
        <v>82563.61</v>
      </c>
      <c r="H19" s="30">
        <f t="shared" si="5"/>
        <v>70096.8</v>
      </c>
      <c r="I19" s="30">
        <f t="shared" si="5"/>
        <v>87216.45</v>
      </c>
      <c r="J19" s="30">
        <f t="shared" si="5"/>
        <v>29242.88</v>
      </c>
      <c r="K19" s="30">
        <f t="shared" si="3"/>
        <v>707899.54</v>
      </c>
      <c r="L19"/>
      <c r="M19"/>
      <c r="N19"/>
    </row>
    <row r="20" spans="1:14" ht="16.5" customHeight="1">
      <c r="A20" s="18" t="s">
        <v>28</v>
      </c>
      <c r="B20" s="30">
        <v>13261.5</v>
      </c>
      <c r="C20" s="30">
        <v>17690.3</v>
      </c>
      <c r="D20" s="30">
        <v>10746.93</v>
      </c>
      <c r="E20" s="30">
        <v>11421.23</v>
      </c>
      <c r="F20" s="30">
        <v>11276.57</v>
      </c>
      <c r="G20" s="30">
        <v>7042.2</v>
      </c>
      <c r="H20" s="30">
        <v>13689.54</v>
      </c>
      <c r="I20" s="30">
        <v>22328.4</v>
      </c>
      <c r="J20" s="30">
        <v>5082.57</v>
      </c>
      <c r="K20" s="30">
        <f t="shared" si="3"/>
        <v>112539.23999999999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-219.26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-219.26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-26395.6</v>
      </c>
      <c r="C27" s="30">
        <f t="shared" si="6"/>
        <v>-24772</v>
      </c>
      <c r="D27" s="30">
        <f t="shared" si="6"/>
        <v>-54493.56</v>
      </c>
      <c r="E27" s="30">
        <f t="shared" si="6"/>
        <v>-16786</v>
      </c>
      <c r="F27" s="30">
        <f t="shared" si="6"/>
        <v>-21331.2</v>
      </c>
      <c r="G27" s="30">
        <f t="shared" si="6"/>
        <v>-15012.8</v>
      </c>
      <c r="H27" s="30">
        <f t="shared" si="6"/>
        <v>-15149.2</v>
      </c>
      <c r="I27" s="30">
        <f t="shared" si="6"/>
        <v>-28806.8</v>
      </c>
      <c r="J27" s="30">
        <f t="shared" si="6"/>
        <v>-9281.96</v>
      </c>
      <c r="K27" s="30">
        <f aca="true" t="shared" si="7" ref="K27:K35">SUM(B27:J27)</f>
        <v>-212029.12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-26395.6</v>
      </c>
      <c r="C28" s="30">
        <f t="shared" si="8"/>
        <v>-24772</v>
      </c>
      <c r="D28" s="30">
        <f t="shared" si="8"/>
        <v>-35380.4</v>
      </c>
      <c r="E28" s="30">
        <f t="shared" si="8"/>
        <v>-16786</v>
      </c>
      <c r="F28" s="30">
        <f t="shared" si="8"/>
        <v>-21331.2</v>
      </c>
      <c r="G28" s="30">
        <f t="shared" si="8"/>
        <v>-15012.8</v>
      </c>
      <c r="H28" s="30">
        <f t="shared" si="8"/>
        <v>-15149.2</v>
      </c>
      <c r="I28" s="30">
        <f t="shared" si="8"/>
        <v>-28806.8</v>
      </c>
      <c r="J28" s="30">
        <f t="shared" si="8"/>
        <v>-3748.8</v>
      </c>
      <c r="K28" s="30">
        <f t="shared" si="7"/>
        <v>-187382.8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-26395.6</v>
      </c>
      <c r="C29" s="30">
        <f aca="true" t="shared" si="9" ref="C29:J29">-ROUND((C9)*$E$3,2)</f>
        <v>-24772</v>
      </c>
      <c r="D29" s="30">
        <f t="shared" si="9"/>
        <v>-35380.4</v>
      </c>
      <c r="E29" s="30">
        <f t="shared" si="9"/>
        <v>-16786</v>
      </c>
      <c r="F29" s="30">
        <f t="shared" si="9"/>
        <v>-21331.2</v>
      </c>
      <c r="G29" s="30">
        <f t="shared" si="9"/>
        <v>-15012.8</v>
      </c>
      <c r="H29" s="30">
        <f t="shared" si="9"/>
        <v>-15149.2</v>
      </c>
      <c r="I29" s="30">
        <f t="shared" si="9"/>
        <v>-28806.8</v>
      </c>
      <c r="J29" s="30">
        <f t="shared" si="9"/>
        <v>-3748.8</v>
      </c>
      <c r="K29" s="30">
        <f t="shared" si="7"/>
        <v>-187382.8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327091.72000000003</v>
      </c>
      <c r="C47" s="27">
        <f aca="true" t="shared" si="11" ref="C47:J47">IF(C17+C27+C48&lt;0,0,C17+C27+C48)</f>
        <v>309280.23</v>
      </c>
      <c r="D47" s="27">
        <f t="shared" si="11"/>
        <v>405912.2</v>
      </c>
      <c r="E47" s="27">
        <f t="shared" si="11"/>
        <v>213571.6</v>
      </c>
      <c r="F47" s="27">
        <f t="shared" si="11"/>
        <v>295027.52999999997</v>
      </c>
      <c r="G47" s="27">
        <f t="shared" si="11"/>
        <v>316939.44</v>
      </c>
      <c r="H47" s="27">
        <f t="shared" si="11"/>
        <v>295796.89999999997</v>
      </c>
      <c r="I47" s="27">
        <f t="shared" si="11"/>
        <v>366551.7100000001</v>
      </c>
      <c r="J47" s="27">
        <f t="shared" si="11"/>
        <v>93267.93</v>
      </c>
      <c r="K47" s="20">
        <f>SUM(B47:J47)</f>
        <v>2623439.2600000002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327091.72</v>
      </c>
      <c r="C53" s="10">
        <f t="shared" si="13"/>
        <v>309280.23</v>
      </c>
      <c r="D53" s="10">
        <f t="shared" si="13"/>
        <v>405912.2</v>
      </c>
      <c r="E53" s="10">
        <f t="shared" si="13"/>
        <v>213571.6</v>
      </c>
      <c r="F53" s="10">
        <f t="shared" si="13"/>
        <v>295027.54</v>
      </c>
      <c r="G53" s="10">
        <f t="shared" si="13"/>
        <v>316939.44</v>
      </c>
      <c r="H53" s="10">
        <f t="shared" si="13"/>
        <v>295796.9</v>
      </c>
      <c r="I53" s="10">
        <f>SUM(I54:I66)</f>
        <v>366551.7</v>
      </c>
      <c r="J53" s="10">
        <f t="shared" si="13"/>
        <v>93267.93</v>
      </c>
      <c r="K53" s="5">
        <f>SUM(K54:K66)</f>
        <v>2623439.26</v>
      </c>
      <c r="L53" s="9"/>
    </row>
    <row r="54" spans="1:11" ht="16.5" customHeight="1">
      <c r="A54" s="7" t="s">
        <v>60</v>
      </c>
      <c r="B54" s="8">
        <v>286205.25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286205.25</v>
      </c>
    </row>
    <row r="55" spans="1:11" ht="16.5" customHeight="1">
      <c r="A55" s="7" t="s">
        <v>61</v>
      </c>
      <c r="B55" s="8">
        <v>40886.47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40886.47</v>
      </c>
    </row>
    <row r="56" spans="1:11" ht="16.5" customHeight="1">
      <c r="A56" s="7" t="s">
        <v>4</v>
      </c>
      <c r="B56" s="6">
        <v>0</v>
      </c>
      <c r="C56" s="8">
        <v>309280.23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309280.23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405912.2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405912.2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213571.6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213571.6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295027.54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295027.54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316939.44</v>
      </c>
      <c r="H60" s="6">
        <v>0</v>
      </c>
      <c r="I60" s="6">
        <v>0</v>
      </c>
      <c r="J60" s="6">
        <v>0</v>
      </c>
      <c r="K60" s="5">
        <f t="shared" si="14"/>
        <v>316939.44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295796.9</v>
      </c>
      <c r="I61" s="6">
        <v>0</v>
      </c>
      <c r="J61" s="6">
        <v>0</v>
      </c>
      <c r="K61" s="5">
        <f t="shared" si="14"/>
        <v>295796.9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124517.61</v>
      </c>
      <c r="J63" s="6">
        <v>0</v>
      </c>
      <c r="K63" s="5">
        <f t="shared" si="14"/>
        <v>124517.61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242034.09</v>
      </c>
      <c r="J64" s="6">
        <v>0</v>
      </c>
      <c r="K64" s="5">
        <f t="shared" si="14"/>
        <v>242034.09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93267.93</v>
      </c>
      <c r="K65" s="5">
        <f t="shared" si="14"/>
        <v>93267.93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2021-07-01T18:15:58Z</dcterms:modified>
  <cp:category/>
  <cp:version/>
  <cp:contentType/>
  <cp:contentStatus/>
</cp:coreProperties>
</file>