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<sst xmlns="http://schemas.openxmlformats.org/spreadsheetml/2006/main" count="74" uniqueCount="73">
  <si>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</si>
  <si>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</si>
  <si>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</si>
  <si>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</si>
  <si>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</si>
  <si>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</si>
  <si>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</si>
  <si>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</si>
  <si>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</si>
  <si>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</si>
  <si>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</si>
  <si>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</si>
  <si>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</si>
  <si>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</si>
  <si>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</si>
  <si>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</si>
  <si>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</si>
  <si>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</si>
  <si>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</si>
  <si>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</si>
  <si>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</si>
  <si>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</si>
  <si>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</si>
  <si>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</si>
  <si>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</si>
  <si>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</si>
  <si>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</si>
  <si>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</si>
  <si>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</si>
  <si>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</si>
  <si>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</si>
  <si>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</si>
  <si>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</si>
  <si>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</si>
  <si>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</si>
  <si>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</si>
  <si>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</si>
  <si>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</si>
  <si>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</si>
  <si>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</si>
  <si>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</si>
  <si>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</si>
  <si>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</si>
  <si>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</si>
  <si>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</si>
  <si>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</si>
  <si>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</si>
  <si>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</si>
  <si>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</si>
  <si>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</si>
  <si>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</si>
  <si>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</si>
  <si>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</si>
  <si>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</si>
  <si>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</si>
  <si>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</si>
  <si>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</si>
  <si>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</si>
  <si>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</si>
  <si>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</si>
  <si>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</si>
  <si>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</si>
  <si>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</si>
  <si>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</si>
  <si>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</si>
  <si>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</si>
  <si>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</si>
  <si>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</si>
  <si>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</si>
  <si>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</si>
  <si>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</si>
  <si>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</si>
  <si>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25/06/21 - VENCIMENTO 02/07/21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</si>
</sst>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240896</v>
      </c>
      <c r="C7" s="47">
        <f t="shared" si="0"/>
        <v>205634</v>
      </c>
      <c r="D7" s="47">
        <f t="shared" si="0"/>
        <v>271803</v>
      </c>
      <c r="E7" s="47">
        <f t="shared" si="0"/>
        <v>135975</v>
      </c>
      <c r="F7" s="47">
        <f t="shared" si="0"/>
        <v>163983</v>
      </c>
      <c r="G7" s="47">
        <f t="shared" si="0"/>
        <v>188339</v>
      </c>
      <c r="H7" s="47">
        <f t="shared" si="0"/>
        <v>211338</v>
      </c>
      <c r="I7" s="47">
        <f t="shared" si="0"/>
        <v>277167</v>
      </c>
      <c r="J7" s="47">
        <f t="shared" si="0"/>
        <v>84612</v>
      </c>
      <c r="K7" s="47">
        <f t="shared" si="0"/>
        <v>1779747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15343</v>
      </c>
      <c r="C8" s="45">
        <f t="shared" si="1"/>
        <v>14666</v>
      </c>
      <c r="D8" s="45">
        <f t="shared" si="1"/>
        <v>15766</v>
      </c>
      <c r="E8" s="45">
        <f t="shared" si="1"/>
        <v>9047</v>
      </c>
      <c r="F8" s="45">
        <f t="shared" si="1"/>
        <v>11138</v>
      </c>
      <c r="G8" s="45">
        <f t="shared" si="1"/>
        <v>6894</v>
      </c>
      <c r="H8" s="45">
        <f t="shared" si="1"/>
        <v>6246</v>
      </c>
      <c r="I8" s="45">
        <f t="shared" si="1"/>
        <v>15335</v>
      </c>
      <c r="J8" s="45">
        <f t="shared" si="1"/>
        <v>2675</v>
      </c>
      <c r="K8" s="38">
        <f>SUM(B8:J8)</f>
        <v>97110</v>
      </c>
      <c r="L8"/>
      <c r="M8"/>
      <c r="N8"/>
    </row>
    <row r="9" spans="1:14" ht="16.5" customHeight="1">
      <c r="A9" s="22" t="s">
        <v>35</v>
      </c>
      <c r="B9" s="45">
        <v>15326</v>
      </c>
      <c r="C9" s="45">
        <v>14663</v>
      </c>
      <c r="D9" s="45">
        <v>15764</v>
      </c>
      <c r="E9" s="45">
        <v>9011</v>
      </c>
      <c r="F9" s="45">
        <v>11126</v>
      </c>
      <c r="G9" s="45">
        <v>6893</v>
      </c>
      <c r="H9" s="45">
        <v>6246</v>
      </c>
      <c r="I9" s="45">
        <v>15313</v>
      </c>
      <c r="J9" s="45">
        <v>2675</v>
      </c>
      <c r="K9" s="38">
        <f>SUM(B9:J9)</f>
        <v>97017</v>
      </c>
      <c r="L9"/>
      <c r="M9"/>
      <c r="N9"/>
    </row>
    <row r="10" spans="1:14" ht="16.5" customHeight="1">
      <c r="A10" s="22" t="s">
        <v>34</v>
      </c>
      <c r="B10" s="45">
        <v>17</v>
      </c>
      <c r="C10" s="45">
        <v>3</v>
      </c>
      <c r="D10" s="45">
        <v>2</v>
      </c>
      <c r="E10" s="45">
        <v>36</v>
      </c>
      <c r="F10" s="45">
        <v>12</v>
      </c>
      <c r="G10" s="45">
        <v>1</v>
      </c>
      <c r="H10" s="45">
        <v>0</v>
      </c>
      <c r="I10" s="45">
        <v>22</v>
      </c>
      <c r="J10" s="45">
        <v>0</v>
      </c>
      <c r="K10" s="38">
        <f>SUM(B10:J10)</f>
        <v>93</v>
      </c>
      <c r="L10"/>
      <c r="M10"/>
      <c r="N10"/>
    </row>
    <row r="11" spans="1:14" ht="16.5" customHeight="1">
      <c r="A11" s="44" t="s">
        <v>33</v>
      </c>
      <c r="B11" s="43">
        <v>225553</v>
      </c>
      <c r="C11" s="43">
        <v>190968</v>
      </c>
      <c r="D11" s="43">
        <v>256037</v>
      </c>
      <c r="E11" s="43">
        <v>126928</v>
      </c>
      <c r="F11" s="43">
        <v>152845</v>
      </c>
      <c r="G11" s="43">
        <v>181445</v>
      </c>
      <c r="H11" s="43">
        <v>205092</v>
      </c>
      <c r="I11" s="43">
        <v>261832</v>
      </c>
      <c r="J11" s="43">
        <v>81937</v>
      </c>
      <c r="K11" s="38">
        <f>SUM(B11:J11)</f>
        <v>1682637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1.523932318303295</v>
      </c>
      <c r="C15" s="39">
        <v>1.567577726345998</v>
      </c>
      <c r="D15" s="39">
        <v>1.234557660126631</v>
      </c>
      <c r="E15" s="39">
        <v>1.673570083910803</v>
      </c>
      <c r="F15" s="39">
        <v>1.396444071256078</v>
      </c>
      <c r="G15" s="39">
        <v>1.348481348368094</v>
      </c>
      <c r="H15" s="39">
        <v>1.341127290960896</v>
      </c>
      <c r="I15" s="39">
        <v>1.356057087312021</v>
      </c>
      <c r="J15" s="39">
        <v>1.477016260892792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1265704.17</v>
      </c>
      <c r="C17" s="36">
        <f aca="true" t="shared" si="2" ref="C17:J17">C18+C19+C20+C21+C22+C23+C24</f>
        <v>1220260.03</v>
      </c>
      <c r="D17" s="36">
        <f t="shared" si="2"/>
        <v>1390312.8800000001</v>
      </c>
      <c r="E17" s="36">
        <f t="shared" si="2"/>
        <v>831726.2100000001</v>
      </c>
      <c r="F17" s="36">
        <f t="shared" si="2"/>
        <v>883554.6099999999</v>
      </c>
      <c r="G17" s="36">
        <f t="shared" si="2"/>
        <v>985645.88</v>
      </c>
      <c r="H17" s="36">
        <f t="shared" si="2"/>
        <v>876042.4</v>
      </c>
      <c r="I17" s="36">
        <f t="shared" si="2"/>
        <v>1194989.16</v>
      </c>
      <c r="J17" s="36">
        <f t="shared" si="2"/>
        <v>439631.09</v>
      </c>
      <c r="K17" s="36">
        <f aca="true" t="shared" si="3" ref="K17:K24">SUM(B17:J17)</f>
        <v>9087866.43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808591.51</v>
      </c>
      <c r="C18" s="30">
        <f t="shared" si="4"/>
        <v>757679.04</v>
      </c>
      <c r="D18" s="30">
        <f t="shared" si="4"/>
        <v>1109363.94</v>
      </c>
      <c r="E18" s="30">
        <f t="shared" si="4"/>
        <v>483173.57</v>
      </c>
      <c r="F18" s="30">
        <f t="shared" si="4"/>
        <v>616215.32</v>
      </c>
      <c r="G18" s="30">
        <f t="shared" si="4"/>
        <v>715594.03</v>
      </c>
      <c r="H18" s="30">
        <f t="shared" si="4"/>
        <v>640079.4</v>
      </c>
      <c r="I18" s="30">
        <f t="shared" si="4"/>
        <v>847382.67</v>
      </c>
      <c r="J18" s="30">
        <f t="shared" si="4"/>
        <v>293087.51</v>
      </c>
      <c r="K18" s="30">
        <f t="shared" si="3"/>
        <v>6271166.99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423647.22</v>
      </c>
      <c r="C19" s="30">
        <f t="shared" si="5"/>
        <v>430041.75</v>
      </c>
      <c r="D19" s="30">
        <f t="shared" si="5"/>
        <v>260209.81</v>
      </c>
      <c r="E19" s="30">
        <f t="shared" si="5"/>
        <v>325451.26</v>
      </c>
      <c r="F19" s="30">
        <f t="shared" si="5"/>
        <v>244294.91</v>
      </c>
      <c r="G19" s="30">
        <f t="shared" si="5"/>
        <v>249371.17</v>
      </c>
      <c r="H19" s="30">
        <f t="shared" si="5"/>
        <v>218348.55</v>
      </c>
      <c r="I19" s="30">
        <f t="shared" si="5"/>
        <v>301716.61</v>
      </c>
      <c r="J19" s="30">
        <f t="shared" si="5"/>
        <v>139807.51</v>
      </c>
      <c r="K19" s="30">
        <f t="shared" si="3"/>
        <v>2592888.79</v>
      </c>
      <c r="L19"/>
      <c r="M19"/>
      <c r="N19"/>
    </row>
    <row r="20" spans="1:14" ht="16.5" customHeight="1">
      <c r="A20" s="18" t="s">
        <v>28</v>
      </c>
      <c r="B20" s="30">
        <v>32079.5</v>
      </c>
      <c r="C20" s="30">
        <v>29767.36</v>
      </c>
      <c r="D20" s="30">
        <v>21314.37</v>
      </c>
      <c r="E20" s="30">
        <v>20329.5</v>
      </c>
      <c r="F20" s="30">
        <v>21658.44</v>
      </c>
      <c r="G20" s="30">
        <v>19407.97</v>
      </c>
      <c r="H20" s="30">
        <v>23155.77</v>
      </c>
      <c r="I20" s="30">
        <v>43118</v>
      </c>
      <c r="J20" s="30">
        <v>11166.93</v>
      </c>
      <c r="K20" s="30">
        <f t="shared" si="3"/>
        <v>221997.84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-113.23</v>
      </c>
      <c r="H23" s="30">
        <v>0</v>
      </c>
      <c r="I23" s="30">
        <v>0</v>
      </c>
      <c r="J23" s="30">
        <v>0</v>
      </c>
      <c r="K23" s="30">
        <f t="shared" si="3"/>
        <v>-113.23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-118523.29999999999</v>
      </c>
      <c r="C27" s="30">
        <f t="shared" si="6"/>
        <v>-70822.05</v>
      </c>
      <c r="D27" s="30">
        <f t="shared" si="6"/>
        <v>-107225.77</v>
      </c>
      <c r="E27" s="30">
        <f t="shared" si="6"/>
        <v>-103094.67000000001</v>
      </c>
      <c r="F27" s="30">
        <f t="shared" si="6"/>
        <v>-48954.4</v>
      </c>
      <c r="G27" s="30">
        <f t="shared" si="6"/>
        <v>-86190.94</v>
      </c>
      <c r="H27" s="30">
        <f t="shared" si="6"/>
        <v>-40910.81</v>
      </c>
      <c r="I27" s="30">
        <f t="shared" si="6"/>
        <v>-88333.04999999999</v>
      </c>
      <c r="J27" s="30">
        <f t="shared" si="6"/>
        <v>-23768.11</v>
      </c>
      <c r="K27" s="30">
        <f aca="true" t="shared" si="7" ref="K27:K35">SUM(B27:J27)</f>
        <v>-687823.1000000002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-118523.29999999999</v>
      </c>
      <c r="C28" s="30">
        <f t="shared" si="8"/>
        <v>-70822.05</v>
      </c>
      <c r="D28" s="30">
        <f t="shared" si="8"/>
        <v>-88112.61</v>
      </c>
      <c r="E28" s="30">
        <f t="shared" si="8"/>
        <v>-103094.67000000001</v>
      </c>
      <c r="F28" s="30">
        <f t="shared" si="8"/>
        <v>-48954.4</v>
      </c>
      <c r="G28" s="30">
        <f t="shared" si="8"/>
        <v>-86190.94</v>
      </c>
      <c r="H28" s="30">
        <f t="shared" si="8"/>
        <v>-40910.81</v>
      </c>
      <c r="I28" s="30">
        <f t="shared" si="8"/>
        <v>-88333.04999999999</v>
      </c>
      <c r="J28" s="30">
        <f t="shared" si="8"/>
        <v>-18234.95</v>
      </c>
      <c r="K28" s="30">
        <f t="shared" si="7"/>
        <v>-663176.78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-67434.4</v>
      </c>
      <c r="C29" s="30">
        <f aca="true" t="shared" si="9" ref="C29:J29">-ROUND((C9)*$E$3,2)</f>
        <v>-64517.2</v>
      </c>
      <c r="D29" s="30">
        <f t="shared" si="9"/>
        <v>-69361.6</v>
      </c>
      <c r="E29" s="30">
        <f t="shared" si="9"/>
        <v>-39648.4</v>
      </c>
      <c r="F29" s="30">
        <f t="shared" si="9"/>
        <v>-48954.4</v>
      </c>
      <c r="G29" s="30">
        <f t="shared" si="9"/>
        <v>-30329.2</v>
      </c>
      <c r="H29" s="30">
        <f t="shared" si="9"/>
        <v>-27482.4</v>
      </c>
      <c r="I29" s="30">
        <f t="shared" si="9"/>
        <v>-67377.2</v>
      </c>
      <c r="J29" s="30">
        <f t="shared" si="9"/>
        <v>-11770</v>
      </c>
      <c r="K29" s="30">
        <f t="shared" si="7"/>
        <v>-426874.80000000005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-1685.2</v>
      </c>
      <c r="C31" s="30">
        <v>-484</v>
      </c>
      <c r="D31" s="30">
        <v>-770</v>
      </c>
      <c r="E31" s="30">
        <v>-668.8</v>
      </c>
      <c r="F31" s="26">
        <v>0</v>
      </c>
      <c r="G31" s="30">
        <v>-369.6</v>
      </c>
      <c r="H31" s="30">
        <v>-91.01</v>
      </c>
      <c r="I31" s="30">
        <v>-142.03</v>
      </c>
      <c r="J31" s="30">
        <v>-43.81</v>
      </c>
      <c r="K31" s="30">
        <f t="shared" si="7"/>
        <v>-4254.450000000001</v>
      </c>
      <c r="L31"/>
      <c r="M31"/>
      <c r="N31"/>
    </row>
    <row r="32" spans="1:14" ht="16.5" customHeight="1">
      <c r="A32" s="25" t="s">
        <v>21</v>
      </c>
      <c r="B32" s="30">
        <v>-49403.7</v>
      </c>
      <c r="C32" s="30">
        <v>-5820.85</v>
      </c>
      <c r="D32" s="30">
        <v>-17981.01</v>
      </c>
      <c r="E32" s="30">
        <v>-62777.47</v>
      </c>
      <c r="F32" s="26">
        <v>0</v>
      </c>
      <c r="G32" s="30">
        <v>-55492.14</v>
      </c>
      <c r="H32" s="30">
        <v>-13337.4</v>
      </c>
      <c r="I32" s="30">
        <v>-20813.82</v>
      </c>
      <c r="J32" s="30">
        <v>-6421.14</v>
      </c>
      <c r="K32" s="30">
        <f t="shared" si="7"/>
        <v>-232047.53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1147180.8699999999</v>
      </c>
      <c r="C47" s="27">
        <f aca="true" t="shared" si="11" ref="C47:J47">IF(C17+C27+C48&lt;0,0,C17+C27+C48)</f>
        <v>1149437.98</v>
      </c>
      <c r="D47" s="27">
        <f t="shared" si="11"/>
        <v>1283087.11</v>
      </c>
      <c r="E47" s="27">
        <f t="shared" si="11"/>
        <v>728631.54</v>
      </c>
      <c r="F47" s="27">
        <f t="shared" si="11"/>
        <v>834600.2099999998</v>
      </c>
      <c r="G47" s="27">
        <f t="shared" si="11"/>
        <v>899454.94</v>
      </c>
      <c r="H47" s="27">
        <f t="shared" si="11"/>
        <v>835131.5900000001</v>
      </c>
      <c r="I47" s="27">
        <f t="shared" si="11"/>
        <v>1106656.1099999999</v>
      </c>
      <c r="J47" s="27">
        <f t="shared" si="11"/>
        <v>415862.98000000004</v>
      </c>
      <c r="K47" s="20">
        <f>SUM(B47:J47)</f>
        <v>8400043.33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1147180.8800000001</v>
      </c>
      <c r="C53" s="10">
        <f t="shared" si="13"/>
        <v>1149437.97</v>
      </c>
      <c r="D53" s="10">
        <f t="shared" si="13"/>
        <v>1283087.12</v>
      </c>
      <c r="E53" s="10">
        <f t="shared" si="13"/>
        <v>728631.53</v>
      </c>
      <c r="F53" s="10">
        <f t="shared" si="13"/>
        <v>834600.21</v>
      </c>
      <c r="G53" s="10">
        <f t="shared" si="13"/>
        <v>899454.94</v>
      </c>
      <c r="H53" s="10">
        <f t="shared" si="13"/>
        <v>835131.59</v>
      </c>
      <c r="I53" s="10">
        <f>SUM(I54:I66)</f>
        <v>1106656.0999999999</v>
      </c>
      <c r="J53" s="10">
        <f t="shared" si="13"/>
        <v>415862.98</v>
      </c>
      <c r="K53" s="5">
        <f>SUM(K54:K66)</f>
        <v>8400043.32</v>
      </c>
      <c r="L53" s="9"/>
    </row>
    <row r="54" spans="1:11" ht="16.5" customHeight="1">
      <c r="A54" s="7" t="s">
        <v>60</v>
      </c>
      <c r="B54" s="8">
        <v>1002406.65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1002406.65</v>
      </c>
    </row>
    <row r="55" spans="1:11" ht="16.5" customHeight="1">
      <c r="A55" s="7" t="s">
        <v>61</v>
      </c>
      <c r="B55" s="8">
        <v>144774.23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144774.23</v>
      </c>
    </row>
    <row r="56" spans="1:11" ht="16.5" customHeight="1">
      <c r="A56" s="7" t="s">
        <v>4</v>
      </c>
      <c r="B56" s="6">
        <v>0</v>
      </c>
      <c r="C56" s="8">
        <v>1149437.97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1149437.97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1283087.12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1283087.12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728631.53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728631.53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834600.21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834600.21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899454.94</v>
      </c>
      <c r="H60" s="6">
        <v>0</v>
      </c>
      <c r="I60" s="6">
        <v>0</v>
      </c>
      <c r="J60" s="6">
        <v>0</v>
      </c>
      <c r="K60" s="5">
        <f t="shared" si="14"/>
        <v>899454.94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835131.59</v>
      </c>
      <c r="I61" s="6">
        <v>0</v>
      </c>
      <c r="J61" s="6">
        <v>0</v>
      </c>
      <c r="K61" s="5">
        <f t="shared" si="14"/>
        <v>835131.59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411233.41</v>
      </c>
      <c r="J63" s="6">
        <v>0</v>
      </c>
      <c r="K63" s="5">
        <f t="shared" si="14"/>
        <v>411233.41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695422.69</v>
      </c>
      <c r="J64" s="6">
        <v>0</v>
      </c>
      <c r="K64" s="5">
        <f t="shared" si="14"/>
        <v>695422.69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415862.98</v>
      </c>
      <c r="K65" s="5">
        <f t="shared" si="14"/>
        <v>415862.98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2021-07-01T18:13:40Z</dcterms:modified>
  <cp:category/>
  <cp:version/>
  <cp:contentType/>
  <cp:contentStatus/>
</cp:coreProperties>
</file>