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<sst xmlns="http://schemas.openxmlformats.org/spreadsheetml/2006/main" count="74" uniqueCount="73">
  <si>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</si>
  <si>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</si>
  <si>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</si>
  <si>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</si>
  <si>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</si>
  <si>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</si>
  <si>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</si>
  <si>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</si>
  <si>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</si>
  <si>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</si>
  <si>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</si>
  <si>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</si>
  <si>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</si>
  <si>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</si>
  <si>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</si>
  <si>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</si>
  <si>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</si>
  <si>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</si>
  <si>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</si>
  <si>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</si>
  <si>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</si>
  <si>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</si>
  <si>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</si>
  <si>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</si>
  <si>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</si>
  <si>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</si>
  <si>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</si>
  <si>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</si>
  <si>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</si>
  <si>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</si>
  <si>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</si>
  <si>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</si>
  <si>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</si>
  <si>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</si>
  <si>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</si>
  <si>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</si>
  <si>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</si>
  <si>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</si>
  <si>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</si>
  <si>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</si>
  <si>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</si>
  <si>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</si>
  <si>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</si>
  <si>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</si>
  <si>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</si>
  <si>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</si>
  <si>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</si>
  <si>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</si>
  <si>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</si>
  <si>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</si>
  <si>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</si>
  <si>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</si>
  <si>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</si>
  <si>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</si>
  <si>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</si>
  <si>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</si>
  <si>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</si>
  <si>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</si>
  <si>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</si>
  <si>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</si>
  <si>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</si>
  <si>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</si>
  <si>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</si>
  <si>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</si>
  <si>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</si>
  <si>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</si>
  <si>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</si>
  <si>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</si>
  <si>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</si>
  <si>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</si>
  <si>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</si>
  <si>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</si>
  <si>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24/06/21 - VENCIMENTO 01/07/21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</si>
</sst>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239955</v>
      </c>
      <c r="C7" s="47">
        <f t="shared" si="0"/>
        <v>205857</v>
      </c>
      <c r="D7" s="47">
        <f t="shared" si="0"/>
        <v>270216</v>
      </c>
      <c r="E7" s="47">
        <f t="shared" si="0"/>
        <v>137116</v>
      </c>
      <c r="F7" s="47">
        <f t="shared" si="0"/>
        <v>164599</v>
      </c>
      <c r="G7" s="47">
        <f t="shared" si="0"/>
        <v>187692</v>
      </c>
      <c r="H7" s="47">
        <f t="shared" si="0"/>
        <v>212323</v>
      </c>
      <c r="I7" s="47">
        <f t="shared" si="0"/>
        <v>276082</v>
      </c>
      <c r="J7" s="47">
        <f t="shared" si="0"/>
        <v>84497</v>
      </c>
      <c r="K7" s="47">
        <f t="shared" si="0"/>
        <v>1778337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14076</v>
      </c>
      <c r="C8" s="45">
        <f t="shared" si="1"/>
        <v>13719</v>
      </c>
      <c r="D8" s="45">
        <f t="shared" si="1"/>
        <v>14566</v>
      </c>
      <c r="E8" s="45">
        <f t="shared" si="1"/>
        <v>8524</v>
      </c>
      <c r="F8" s="45">
        <f t="shared" si="1"/>
        <v>10298</v>
      </c>
      <c r="G8" s="45">
        <f t="shared" si="1"/>
        <v>6377</v>
      </c>
      <c r="H8" s="45">
        <f t="shared" si="1"/>
        <v>5688</v>
      </c>
      <c r="I8" s="45">
        <f t="shared" si="1"/>
        <v>14455</v>
      </c>
      <c r="J8" s="45">
        <f t="shared" si="1"/>
        <v>2534</v>
      </c>
      <c r="K8" s="38">
        <f>SUM(B8:J8)</f>
        <v>90237</v>
      </c>
      <c r="L8"/>
      <c r="M8"/>
      <c r="N8"/>
    </row>
    <row r="9" spans="1:14" ht="16.5" customHeight="1">
      <c r="A9" s="22" t="s">
        <v>35</v>
      </c>
      <c r="B9" s="45">
        <v>14059</v>
      </c>
      <c r="C9" s="45">
        <v>13716</v>
      </c>
      <c r="D9" s="45">
        <v>14562</v>
      </c>
      <c r="E9" s="45">
        <v>8501</v>
      </c>
      <c r="F9" s="45">
        <v>10288</v>
      </c>
      <c r="G9" s="45">
        <v>6377</v>
      </c>
      <c r="H9" s="45">
        <v>5688</v>
      </c>
      <c r="I9" s="45">
        <v>14436</v>
      </c>
      <c r="J9" s="45">
        <v>2534</v>
      </c>
      <c r="K9" s="38">
        <f>SUM(B9:J9)</f>
        <v>90161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3</v>
      </c>
      <c r="D10" s="45">
        <v>4</v>
      </c>
      <c r="E10" s="45">
        <v>23</v>
      </c>
      <c r="F10" s="45">
        <v>10</v>
      </c>
      <c r="G10" s="45">
        <v>0</v>
      </c>
      <c r="H10" s="45">
        <v>0</v>
      </c>
      <c r="I10" s="45">
        <v>19</v>
      </c>
      <c r="J10" s="45">
        <v>0</v>
      </c>
      <c r="K10" s="38">
        <f>SUM(B10:J10)</f>
        <v>76</v>
      </c>
      <c r="L10"/>
      <c r="M10"/>
      <c r="N10"/>
    </row>
    <row r="11" spans="1:14" ht="16.5" customHeight="1">
      <c r="A11" s="44" t="s">
        <v>33</v>
      </c>
      <c r="B11" s="43">
        <v>225879</v>
      </c>
      <c r="C11" s="43">
        <v>192138</v>
      </c>
      <c r="D11" s="43">
        <v>255650</v>
      </c>
      <c r="E11" s="43">
        <v>128592</v>
      </c>
      <c r="F11" s="43">
        <v>154301</v>
      </c>
      <c r="G11" s="43">
        <v>181315</v>
      </c>
      <c r="H11" s="43">
        <v>206635</v>
      </c>
      <c r="I11" s="43">
        <v>261627</v>
      </c>
      <c r="J11" s="43">
        <v>81963</v>
      </c>
      <c r="K11" s="38">
        <f>SUM(B11:J11)</f>
        <v>1688100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1.535604996453903</v>
      </c>
      <c r="C15" s="39">
        <v>1.570502214825847</v>
      </c>
      <c r="D15" s="39">
        <v>1.244786273254956</v>
      </c>
      <c r="E15" s="39">
        <v>1.665420692681815</v>
      </c>
      <c r="F15" s="39">
        <v>1.407695203401496</v>
      </c>
      <c r="G15" s="39">
        <v>1.344316403953266</v>
      </c>
      <c r="H15" s="39">
        <v>1.331626837085132</v>
      </c>
      <c r="I15" s="39">
        <v>1.365960851975331</v>
      </c>
      <c r="J15" s="39">
        <v>1.480340719958313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1270356.2999999998</v>
      </c>
      <c r="C17" s="36">
        <f aca="true" t="shared" si="2" ref="C17:J17">C18+C19+C20+C21+C22+C23+C24</f>
        <v>1224016.68</v>
      </c>
      <c r="D17" s="36">
        <f t="shared" si="2"/>
        <v>1393125.83</v>
      </c>
      <c r="E17" s="36">
        <f t="shared" si="2"/>
        <v>834971.53</v>
      </c>
      <c r="F17" s="36">
        <f t="shared" si="2"/>
        <v>893623.99</v>
      </c>
      <c r="G17" s="36">
        <f t="shared" si="2"/>
        <v>978526.6199999999</v>
      </c>
      <c r="H17" s="36">
        <f t="shared" si="2"/>
        <v>873702.63</v>
      </c>
      <c r="I17" s="36">
        <f t="shared" si="2"/>
        <v>1198954.7099999997</v>
      </c>
      <c r="J17" s="36">
        <f t="shared" si="2"/>
        <v>440180.31999999995</v>
      </c>
      <c r="K17" s="36">
        <f aca="true" t="shared" si="3" ref="K17:K24">SUM(B17:J17)</f>
        <v>9107458.61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805432.95</v>
      </c>
      <c r="C18" s="30">
        <f t="shared" si="4"/>
        <v>758500.7</v>
      </c>
      <c r="D18" s="30">
        <f t="shared" si="4"/>
        <v>1102886.6</v>
      </c>
      <c r="E18" s="30">
        <f t="shared" si="4"/>
        <v>487227.99</v>
      </c>
      <c r="F18" s="30">
        <f t="shared" si="4"/>
        <v>618530.12</v>
      </c>
      <c r="G18" s="30">
        <f t="shared" si="4"/>
        <v>713135.75</v>
      </c>
      <c r="H18" s="30">
        <f t="shared" si="4"/>
        <v>643062.67</v>
      </c>
      <c r="I18" s="30">
        <f t="shared" si="4"/>
        <v>844065.5</v>
      </c>
      <c r="J18" s="30">
        <f t="shared" si="4"/>
        <v>292689.16</v>
      </c>
      <c r="K18" s="30">
        <f t="shared" si="3"/>
        <v>6265531.44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431393.91</v>
      </c>
      <c r="C19" s="30">
        <f t="shared" si="5"/>
        <v>432726.33</v>
      </c>
      <c r="D19" s="30">
        <f t="shared" si="5"/>
        <v>269971.5</v>
      </c>
      <c r="E19" s="30">
        <f t="shared" si="5"/>
        <v>324211.59</v>
      </c>
      <c r="F19" s="30">
        <f t="shared" si="5"/>
        <v>252171.76</v>
      </c>
      <c r="G19" s="30">
        <f t="shared" si="5"/>
        <v>245544.34</v>
      </c>
      <c r="H19" s="30">
        <f t="shared" si="5"/>
        <v>213256.84</v>
      </c>
      <c r="I19" s="30">
        <f t="shared" si="5"/>
        <v>308894.93</v>
      </c>
      <c r="J19" s="30">
        <f t="shared" si="5"/>
        <v>140590.52</v>
      </c>
      <c r="K19" s="30">
        <f t="shared" si="3"/>
        <v>2618761.72</v>
      </c>
      <c r="L19"/>
      <c r="M19"/>
      <c r="N19"/>
    </row>
    <row r="20" spans="1:14" ht="16.5" customHeight="1">
      <c r="A20" s="18" t="s">
        <v>28</v>
      </c>
      <c r="B20" s="30">
        <v>32143.5</v>
      </c>
      <c r="C20" s="30">
        <v>30017.77</v>
      </c>
      <c r="D20" s="30">
        <v>20842.97</v>
      </c>
      <c r="E20" s="30">
        <v>20760.07</v>
      </c>
      <c r="F20" s="30">
        <v>21536.17</v>
      </c>
      <c r="G20" s="30">
        <v>19026.74</v>
      </c>
      <c r="H20" s="30">
        <v>22924.44</v>
      </c>
      <c r="I20" s="30">
        <v>43222.4</v>
      </c>
      <c r="J20" s="30">
        <v>11331.5</v>
      </c>
      <c r="K20" s="30">
        <f t="shared" si="3"/>
        <v>221805.56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-566.15</v>
      </c>
      <c r="H23" s="30">
        <v>0</v>
      </c>
      <c r="I23" s="30">
        <v>0</v>
      </c>
      <c r="J23" s="30">
        <v>0</v>
      </c>
      <c r="K23" s="30">
        <f t="shared" si="3"/>
        <v>-566.15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-110959.41</v>
      </c>
      <c r="C27" s="30">
        <f t="shared" si="6"/>
        <v>-66020.01000000001</v>
      </c>
      <c r="D27" s="30">
        <f t="shared" si="6"/>
        <v>-96661.35</v>
      </c>
      <c r="E27" s="30">
        <f t="shared" si="6"/>
        <v>-92382.74</v>
      </c>
      <c r="F27" s="30">
        <f t="shared" si="6"/>
        <v>-45267.2</v>
      </c>
      <c r="G27" s="30">
        <f t="shared" si="6"/>
        <v>-78323.68</v>
      </c>
      <c r="H27" s="30">
        <f t="shared" si="6"/>
        <v>-36925.92</v>
      </c>
      <c r="I27" s="30">
        <f t="shared" si="6"/>
        <v>-82087.07</v>
      </c>
      <c r="J27" s="30">
        <f t="shared" si="6"/>
        <v>-22411.27</v>
      </c>
      <c r="K27" s="30">
        <f aca="true" t="shared" si="7" ref="K27:K35">SUM(B27:J27)</f>
        <v>-631038.6500000001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-110959.41</v>
      </c>
      <c r="C28" s="30">
        <f t="shared" si="8"/>
        <v>-66020.01000000001</v>
      </c>
      <c r="D28" s="30">
        <f t="shared" si="8"/>
        <v>-77548.19</v>
      </c>
      <c r="E28" s="30">
        <f t="shared" si="8"/>
        <v>-92382.74</v>
      </c>
      <c r="F28" s="30">
        <f t="shared" si="8"/>
        <v>-45267.2</v>
      </c>
      <c r="G28" s="30">
        <f t="shared" si="8"/>
        <v>-78323.68</v>
      </c>
      <c r="H28" s="30">
        <f t="shared" si="8"/>
        <v>-36925.92</v>
      </c>
      <c r="I28" s="30">
        <f t="shared" si="8"/>
        <v>-82087.07</v>
      </c>
      <c r="J28" s="30">
        <f t="shared" si="8"/>
        <v>-16878.11</v>
      </c>
      <c r="K28" s="30">
        <f t="shared" si="7"/>
        <v>-606392.33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-61859.6</v>
      </c>
      <c r="C29" s="30">
        <f aca="true" t="shared" si="9" ref="C29:J29">-ROUND((C9)*$E$3,2)</f>
        <v>-60350.4</v>
      </c>
      <c r="D29" s="30">
        <f t="shared" si="9"/>
        <v>-64072.8</v>
      </c>
      <c r="E29" s="30">
        <f t="shared" si="9"/>
        <v>-37404.4</v>
      </c>
      <c r="F29" s="30">
        <f t="shared" si="9"/>
        <v>-45267.2</v>
      </c>
      <c r="G29" s="30">
        <f t="shared" si="9"/>
        <v>-28058.8</v>
      </c>
      <c r="H29" s="30">
        <f t="shared" si="9"/>
        <v>-25027.2</v>
      </c>
      <c r="I29" s="30">
        <f t="shared" si="9"/>
        <v>-63518.4</v>
      </c>
      <c r="J29" s="30">
        <f t="shared" si="9"/>
        <v>-11149.6</v>
      </c>
      <c r="K29" s="30">
        <f t="shared" si="7"/>
        <v>-396708.39999999997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-1531.2</v>
      </c>
      <c r="C31" s="30">
        <v>-400.4</v>
      </c>
      <c r="D31" s="30">
        <v>-554.4</v>
      </c>
      <c r="E31" s="30">
        <v>-422.4</v>
      </c>
      <c r="F31" s="26">
        <v>0</v>
      </c>
      <c r="G31" s="30">
        <v>-277.2</v>
      </c>
      <c r="H31" s="30">
        <v>-49.64</v>
      </c>
      <c r="I31" s="30">
        <v>-77.47</v>
      </c>
      <c r="J31" s="30">
        <v>-23.9</v>
      </c>
      <c r="K31" s="30">
        <f t="shared" si="7"/>
        <v>-3336.6099999999997</v>
      </c>
      <c r="L31"/>
      <c r="M31"/>
      <c r="N31"/>
    </row>
    <row r="32" spans="1:14" ht="16.5" customHeight="1">
      <c r="A32" s="25" t="s">
        <v>21</v>
      </c>
      <c r="B32" s="30">
        <v>-47568.61</v>
      </c>
      <c r="C32" s="30">
        <v>-5269.21</v>
      </c>
      <c r="D32" s="30">
        <v>-12920.99</v>
      </c>
      <c r="E32" s="30">
        <v>-54555.94</v>
      </c>
      <c r="F32" s="26">
        <v>0</v>
      </c>
      <c r="G32" s="30">
        <v>-49987.68</v>
      </c>
      <c r="H32" s="30">
        <v>-11849.08</v>
      </c>
      <c r="I32" s="30">
        <v>-18491.2</v>
      </c>
      <c r="J32" s="30">
        <v>-5704.61</v>
      </c>
      <c r="K32" s="30">
        <f t="shared" si="7"/>
        <v>-206347.31999999998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1159396.89</v>
      </c>
      <c r="C47" s="27">
        <f aca="true" t="shared" si="11" ref="C47:J47">IF(C17+C27+C48&lt;0,0,C17+C27+C48)</f>
        <v>1157996.67</v>
      </c>
      <c r="D47" s="27">
        <f t="shared" si="11"/>
        <v>1296464.48</v>
      </c>
      <c r="E47" s="27">
        <f t="shared" si="11"/>
        <v>742588.79</v>
      </c>
      <c r="F47" s="27">
        <f t="shared" si="11"/>
        <v>848356.79</v>
      </c>
      <c r="G47" s="27">
        <f t="shared" si="11"/>
        <v>900202.94</v>
      </c>
      <c r="H47" s="27">
        <f t="shared" si="11"/>
        <v>836776.71</v>
      </c>
      <c r="I47" s="27">
        <f t="shared" si="11"/>
        <v>1116867.6399999997</v>
      </c>
      <c r="J47" s="27">
        <f t="shared" si="11"/>
        <v>417769.04999999993</v>
      </c>
      <c r="K47" s="20">
        <f>SUM(B47:J47)</f>
        <v>8476419.96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1159396.9</v>
      </c>
      <c r="C53" s="10">
        <f t="shared" si="13"/>
        <v>1157996.67</v>
      </c>
      <c r="D53" s="10">
        <f t="shared" si="13"/>
        <v>1296464.49</v>
      </c>
      <c r="E53" s="10">
        <f t="shared" si="13"/>
        <v>742588.79</v>
      </c>
      <c r="F53" s="10">
        <f t="shared" si="13"/>
        <v>848356.8</v>
      </c>
      <c r="G53" s="10">
        <f t="shared" si="13"/>
        <v>900202.94</v>
      </c>
      <c r="H53" s="10">
        <f t="shared" si="13"/>
        <v>836776.71</v>
      </c>
      <c r="I53" s="10">
        <f>SUM(I54:I66)</f>
        <v>1116867.6400000001</v>
      </c>
      <c r="J53" s="10">
        <f t="shared" si="13"/>
        <v>417769.05</v>
      </c>
      <c r="K53" s="5">
        <f>SUM(K54:K66)</f>
        <v>8476419.99</v>
      </c>
      <c r="L53" s="9"/>
    </row>
    <row r="54" spans="1:11" ht="16.5" customHeight="1">
      <c r="A54" s="7" t="s">
        <v>60</v>
      </c>
      <c r="B54" s="8">
        <v>1010066.58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1010066.58</v>
      </c>
    </row>
    <row r="55" spans="1:11" ht="16.5" customHeight="1">
      <c r="A55" s="7" t="s">
        <v>61</v>
      </c>
      <c r="B55" s="8">
        <v>149330.32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149330.32</v>
      </c>
    </row>
    <row r="56" spans="1:11" ht="16.5" customHeight="1">
      <c r="A56" s="7" t="s">
        <v>4</v>
      </c>
      <c r="B56" s="6">
        <v>0</v>
      </c>
      <c r="C56" s="8">
        <v>1157996.67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1157996.67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1296464.49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1296464.49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742588.79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742588.79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848356.8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848356.8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900202.94</v>
      </c>
      <c r="H60" s="6">
        <v>0</v>
      </c>
      <c r="I60" s="6">
        <v>0</v>
      </c>
      <c r="J60" s="6">
        <v>0</v>
      </c>
      <c r="K60" s="5">
        <f t="shared" si="14"/>
        <v>900202.94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836776.71</v>
      </c>
      <c r="I61" s="6">
        <v>0</v>
      </c>
      <c r="J61" s="6">
        <v>0</v>
      </c>
      <c r="K61" s="5">
        <f t="shared" si="14"/>
        <v>836776.71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396264.64</v>
      </c>
      <c r="J63" s="6">
        <v>0</v>
      </c>
      <c r="K63" s="5">
        <f t="shared" si="14"/>
        <v>396264.64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720603</v>
      </c>
      <c r="J64" s="6">
        <v>0</v>
      </c>
      <c r="K64" s="5">
        <f t="shared" si="14"/>
        <v>720603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417769.05</v>
      </c>
      <c r="K65" s="5">
        <f t="shared" si="14"/>
        <v>417769.05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2021-06-30T18:31:00Z</dcterms:modified>
  <cp:category/>
  <cp:version/>
  <cp:contentType/>
  <cp:contentStatus/>
</cp:coreProperties>
</file>