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<sst xmlns="http://schemas.openxmlformats.org/spreadsheetml/2006/main" count="75" uniqueCount="74">
  <si>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</si>
  <si>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</si>
  <si>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</si>
  <si>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</si>
  <si>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</si>
  <si>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</si>
  <si>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</si>
  <si>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</si>
  <si>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</si>
  <si>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</si>
  <si>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</si>
  <si>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</si>
  <si>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</si>
  <si>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</si>
  <si>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</si>
  <si>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</si>
  <si>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</si>
  <si>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</si>
  <si>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</si>
  <si>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</si>
  <si>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</si>
  <si>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</si>
  <si>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</si>
  <si>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</si>
  <si>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</si>
  <si>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</si>
  <si>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</si>
  <si>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</si>
  <si>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</si>
  <si>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</si>
  <si>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</si>
  <si>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</si>
  <si>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</si>
  <si>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</si>
  <si>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</si>
  <si>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</si>
  <si>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</si>
  <si>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</si>
  <si>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</si>
  <si>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</si>
  <si>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</si>
  <si>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</si>
  <si>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</si>
  <si>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</si>
  <si>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</si>
  <si>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</si>
  <si>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</si>
  <si>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</si>
  <si>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</si>
  <si>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</si>
  <si>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</si>
  <si>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</si>
  <si>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</si>
  <si>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</si>
  <si>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</si>
  <si>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</si>
  <si>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</si>
  <si>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</si>
  <si>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</si>
  <si>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</si>
  <si>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</si>
  <si>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</si>
  <si>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</si>
  <si>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</si>
  <si>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</si>
  <si>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</si>
  <si>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</si>
  <si>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</si>
  <si>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</si>
  <si>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</si>
  <si>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</si>
  <si>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22/06/21 - VENCIMENTO 29/06/21</t>
  </si>
  <si>
    <t>5.3. Revisão de Remuneração pelo Transporte Coletivo ¹</t>
  </si>
  <si>
    <t xml:space="preserve"> ¹ Revisões de maio: passageiros (147.258 passageiros), fator de transição, frota parada, frota não disponibilizada e ar condicionado.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</si>
</sst>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229920</v>
      </c>
      <c r="C7" s="47">
        <f t="shared" si="0"/>
        <v>199827</v>
      </c>
      <c r="D7" s="47">
        <f t="shared" si="0"/>
        <v>264763</v>
      </c>
      <c r="E7" s="47">
        <f t="shared" si="0"/>
        <v>133728</v>
      </c>
      <c r="F7" s="47">
        <f t="shared" si="0"/>
        <v>158833</v>
      </c>
      <c r="G7" s="47">
        <f t="shared" si="0"/>
        <v>181885</v>
      </c>
      <c r="H7" s="47">
        <f t="shared" si="0"/>
        <v>207258</v>
      </c>
      <c r="I7" s="47">
        <f t="shared" si="0"/>
        <v>265917</v>
      </c>
      <c r="J7" s="47">
        <f t="shared" si="0"/>
        <v>82895</v>
      </c>
      <c r="K7" s="47">
        <f t="shared" si="0"/>
        <v>1725026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13593</v>
      </c>
      <c r="C8" s="45">
        <f t="shared" si="1"/>
        <v>13482</v>
      </c>
      <c r="D8" s="45">
        <f t="shared" si="1"/>
        <v>14579</v>
      </c>
      <c r="E8" s="45">
        <f t="shared" si="1"/>
        <v>8416</v>
      </c>
      <c r="F8" s="45">
        <f t="shared" si="1"/>
        <v>10003</v>
      </c>
      <c r="G8" s="45">
        <f t="shared" si="1"/>
        <v>6211</v>
      </c>
      <c r="H8" s="45">
        <f t="shared" si="1"/>
        <v>5886</v>
      </c>
      <c r="I8" s="45">
        <f t="shared" si="1"/>
        <v>13974</v>
      </c>
      <c r="J8" s="45">
        <f t="shared" si="1"/>
        <v>2396</v>
      </c>
      <c r="K8" s="38">
        <f>SUM(B8:J8)</f>
        <v>88540</v>
      </c>
      <c r="L8"/>
      <c r="M8"/>
      <c r="N8"/>
    </row>
    <row r="9" spans="1:14" ht="16.5" customHeight="1">
      <c r="A9" s="22" t="s">
        <v>34</v>
      </c>
      <c r="B9" s="45">
        <v>13568</v>
      </c>
      <c r="C9" s="45">
        <v>13482</v>
      </c>
      <c r="D9" s="45">
        <v>14575</v>
      </c>
      <c r="E9" s="45">
        <v>8390</v>
      </c>
      <c r="F9" s="45">
        <v>9992</v>
      </c>
      <c r="G9" s="45">
        <v>6210</v>
      </c>
      <c r="H9" s="45">
        <v>5886</v>
      </c>
      <c r="I9" s="45">
        <v>13956</v>
      </c>
      <c r="J9" s="45">
        <v>2396</v>
      </c>
      <c r="K9" s="38">
        <f>SUM(B9:J9)</f>
        <v>88455</v>
      </c>
      <c r="L9"/>
      <c r="M9"/>
      <c r="N9"/>
    </row>
    <row r="10" spans="1:14" ht="16.5" customHeight="1">
      <c r="A10" s="22" t="s">
        <v>33</v>
      </c>
      <c r="B10" s="45">
        <v>25</v>
      </c>
      <c r="C10" s="45">
        <v>0</v>
      </c>
      <c r="D10" s="45">
        <v>4</v>
      </c>
      <c r="E10" s="45">
        <v>26</v>
      </c>
      <c r="F10" s="45">
        <v>11</v>
      </c>
      <c r="G10" s="45">
        <v>1</v>
      </c>
      <c r="H10" s="45">
        <v>0</v>
      </c>
      <c r="I10" s="45">
        <v>18</v>
      </c>
      <c r="J10" s="45">
        <v>0</v>
      </c>
      <c r="K10" s="38">
        <f>SUM(B10:J10)</f>
        <v>85</v>
      </c>
      <c r="L10"/>
      <c r="M10"/>
      <c r="N10"/>
    </row>
    <row r="11" spans="1:14" ht="16.5" customHeight="1">
      <c r="A11" s="44" t="s">
        <v>32</v>
      </c>
      <c r="B11" s="43">
        <v>216327</v>
      </c>
      <c r="C11" s="43">
        <v>186345</v>
      </c>
      <c r="D11" s="43">
        <v>250184</v>
      </c>
      <c r="E11" s="43">
        <v>125312</v>
      </c>
      <c r="F11" s="43">
        <v>148830</v>
      </c>
      <c r="G11" s="43">
        <v>175674</v>
      </c>
      <c r="H11" s="43">
        <v>201372</v>
      </c>
      <c r="I11" s="43">
        <v>251943</v>
      </c>
      <c r="J11" s="43">
        <v>80499</v>
      </c>
      <c r="K11" s="38">
        <f>SUM(B11:J11)</f>
        <v>1636486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1.592286721700245</v>
      </c>
      <c r="C15" s="39">
        <v>1.607943408752461</v>
      </c>
      <c r="D15" s="39">
        <v>1.259602958008379</v>
      </c>
      <c r="E15" s="39">
        <v>1.700914690417957</v>
      </c>
      <c r="F15" s="39">
        <v>1.446797654046697</v>
      </c>
      <c r="G15" s="39">
        <v>1.404124772554209</v>
      </c>
      <c r="H15" s="39">
        <v>1.358438559429866</v>
      </c>
      <c r="I15" s="39">
        <v>1.412212714961352</v>
      </c>
      <c r="J15" s="39">
        <v>1.51907358204802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1262082.8699999999</v>
      </c>
      <c r="C17" s="36">
        <f aca="true" t="shared" si="2" ref="C17:J17">C18+C19+C20+C21+C22+C23+C24</f>
        <v>1216352.3299999998</v>
      </c>
      <c r="D17" s="36">
        <f t="shared" si="2"/>
        <v>1382030.4</v>
      </c>
      <c r="E17" s="36">
        <f t="shared" si="2"/>
        <v>831360.8700000001</v>
      </c>
      <c r="F17" s="36">
        <f t="shared" si="2"/>
        <v>886654.9299999999</v>
      </c>
      <c r="G17" s="36">
        <f t="shared" si="2"/>
        <v>991443.41</v>
      </c>
      <c r="H17" s="36">
        <f t="shared" si="2"/>
        <v>870436.1300000001</v>
      </c>
      <c r="I17" s="36">
        <f t="shared" si="2"/>
        <v>1194190.53</v>
      </c>
      <c r="J17" s="36">
        <f t="shared" si="2"/>
        <v>442702.98000000004</v>
      </c>
      <c r="K17" s="36">
        <f aca="true" t="shared" si="3" ref="K17:K24">SUM(B17:J17)</f>
        <v>9077254.45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771749.47</v>
      </c>
      <c r="C18" s="30">
        <f t="shared" si="4"/>
        <v>736282.56</v>
      </c>
      <c r="D18" s="30">
        <f t="shared" si="4"/>
        <v>1080630.18</v>
      </c>
      <c r="E18" s="30">
        <f t="shared" si="4"/>
        <v>475189.08</v>
      </c>
      <c r="F18" s="30">
        <f t="shared" si="4"/>
        <v>596862.65</v>
      </c>
      <c r="G18" s="30">
        <f t="shared" si="4"/>
        <v>691072.06</v>
      </c>
      <c r="H18" s="30">
        <f t="shared" si="4"/>
        <v>627722.3</v>
      </c>
      <c r="I18" s="30">
        <f t="shared" si="4"/>
        <v>812988.04</v>
      </c>
      <c r="J18" s="30">
        <f t="shared" si="4"/>
        <v>287139.99</v>
      </c>
      <c r="K18" s="30">
        <f t="shared" si="3"/>
        <v>6079636.33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457096.96</v>
      </c>
      <c r="C19" s="30">
        <f t="shared" si="5"/>
        <v>447618.13</v>
      </c>
      <c r="D19" s="30">
        <f t="shared" si="5"/>
        <v>280534.79</v>
      </c>
      <c r="E19" s="30">
        <f t="shared" si="5"/>
        <v>333067.01</v>
      </c>
      <c r="F19" s="30">
        <f t="shared" si="5"/>
        <v>266676.83</v>
      </c>
      <c r="G19" s="30">
        <f t="shared" si="5"/>
        <v>279279.34</v>
      </c>
      <c r="H19" s="30">
        <f t="shared" si="5"/>
        <v>224999.88</v>
      </c>
      <c r="I19" s="30">
        <f t="shared" si="5"/>
        <v>335124.01</v>
      </c>
      <c r="J19" s="30">
        <f t="shared" si="5"/>
        <v>149046.78</v>
      </c>
      <c r="K19" s="30">
        <f t="shared" si="3"/>
        <v>2773443.73</v>
      </c>
      <c r="L19"/>
      <c r="M19"/>
      <c r="N19"/>
    </row>
    <row r="20" spans="1:14" ht="16.5" customHeight="1">
      <c r="A20" s="18" t="s">
        <v>27</v>
      </c>
      <c r="B20" s="30">
        <v>31850.5</v>
      </c>
      <c r="C20" s="30">
        <v>29679.76</v>
      </c>
      <c r="D20" s="30">
        <v>21440.67</v>
      </c>
      <c r="E20" s="30">
        <v>20332.9</v>
      </c>
      <c r="F20" s="30">
        <v>21729.51</v>
      </c>
      <c r="G20" s="30">
        <v>19706.07</v>
      </c>
      <c r="H20" s="30">
        <v>23255.27</v>
      </c>
      <c r="I20" s="30">
        <v>43306.6</v>
      </c>
      <c r="J20" s="30">
        <v>10947.07</v>
      </c>
      <c r="K20" s="30">
        <f t="shared" si="3"/>
        <v>222248.34999999998</v>
      </c>
      <c r="L20"/>
      <c r="M20"/>
      <c r="N20"/>
    </row>
    <row r="21" spans="1:14" ht="16.5" customHeight="1">
      <c r="A21" s="18" t="s">
        <v>26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-5816.8</v>
      </c>
      <c r="K22" s="30">
        <f t="shared" si="3"/>
        <v>-18863.06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-174234.87</v>
      </c>
      <c r="C27" s="30">
        <f t="shared" si="6"/>
        <v>-73772.34000000001</v>
      </c>
      <c r="D27" s="30">
        <f t="shared" si="6"/>
        <v>-94294.34</v>
      </c>
      <c r="E27" s="30">
        <f t="shared" si="6"/>
        <v>-141164.53</v>
      </c>
      <c r="F27" s="30">
        <f t="shared" si="6"/>
        <v>-49521.590000000004</v>
      </c>
      <c r="G27" s="30">
        <f t="shared" si="6"/>
        <v>-169709.81</v>
      </c>
      <c r="H27" s="30">
        <f t="shared" si="6"/>
        <v>-57365.94</v>
      </c>
      <c r="I27" s="30">
        <f t="shared" si="6"/>
        <v>-102993.63</v>
      </c>
      <c r="J27" s="30">
        <f t="shared" si="6"/>
        <v>-30778.12</v>
      </c>
      <c r="K27" s="30">
        <f aca="true" t="shared" si="7" ref="K27:K35">SUM(B27:J27)</f>
        <v>-893835.1699999999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-170789.41999999998</v>
      </c>
      <c r="C28" s="30">
        <f t="shared" si="8"/>
        <v>-64950.96000000001</v>
      </c>
      <c r="D28" s="30">
        <f t="shared" si="8"/>
        <v>-94934.70999999999</v>
      </c>
      <c r="E28" s="30">
        <f t="shared" si="8"/>
        <v>-141159</v>
      </c>
      <c r="F28" s="30">
        <f t="shared" si="8"/>
        <v>-43964.8</v>
      </c>
      <c r="G28" s="30">
        <f t="shared" si="8"/>
        <v>-168907.13999999998</v>
      </c>
      <c r="H28" s="30">
        <f t="shared" si="8"/>
        <v>-52073.17</v>
      </c>
      <c r="I28" s="30">
        <f t="shared" si="8"/>
        <v>-102253.75</v>
      </c>
      <c r="J28" s="30">
        <f t="shared" si="8"/>
        <v>-23143.94</v>
      </c>
      <c r="K28" s="30">
        <f t="shared" si="7"/>
        <v>-862176.8899999999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-59699.2</v>
      </c>
      <c r="C29" s="30">
        <f aca="true" t="shared" si="9" ref="C29:J29">-ROUND((C9)*$E$3,2)</f>
        <v>-59320.8</v>
      </c>
      <c r="D29" s="30">
        <f t="shared" si="9"/>
        <v>-64130</v>
      </c>
      <c r="E29" s="30">
        <f t="shared" si="9"/>
        <v>-36916</v>
      </c>
      <c r="F29" s="30">
        <f t="shared" si="9"/>
        <v>-43964.8</v>
      </c>
      <c r="G29" s="30">
        <f t="shared" si="9"/>
        <v>-27324</v>
      </c>
      <c r="H29" s="30">
        <f t="shared" si="9"/>
        <v>-25898.4</v>
      </c>
      <c r="I29" s="30">
        <f t="shared" si="9"/>
        <v>-61406.4</v>
      </c>
      <c r="J29" s="30">
        <f t="shared" si="9"/>
        <v>-10542.4</v>
      </c>
      <c r="K29" s="30">
        <f t="shared" si="7"/>
        <v>-389202.00000000006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-2508</v>
      </c>
      <c r="C31" s="30">
        <v>-492.8</v>
      </c>
      <c r="D31" s="30">
        <v>-831.6</v>
      </c>
      <c r="E31" s="30">
        <v>-954.8</v>
      </c>
      <c r="F31" s="26">
        <v>0</v>
      </c>
      <c r="G31" s="30">
        <v>-554.4</v>
      </c>
      <c r="H31" s="30">
        <v>-173.74</v>
      </c>
      <c r="I31" s="30">
        <v>-271.16</v>
      </c>
      <c r="J31" s="30">
        <v>-83.64</v>
      </c>
      <c r="K31" s="30">
        <f t="shared" si="7"/>
        <v>-5870.139999999999</v>
      </c>
      <c r="L31"/>
      <c r="M31"/>
      <c r="N31"/>
    </row>
    <row r="32" spans="1:14" ht="16.5" customHeight="1">
      <c r="A32" s="25" t="s">
        <v>20</v>
      </c>
      <c r="B32" s="30">
        <v>-108582.22</v>
      </c>
      <c r="C32" s="30">
        <v>-5137.36</v>
      </c>
      <c r="D32" s="30">
        <v>-29973.11</v>
      </c>
      <c r="E32" s="30">
        <v>-103288.2</v>
      </c>
      <c r="F32" s="26">
        <v>0</v>
      </c>
      <c r="G32" s="30">
        <v>-141028.74</v>
      </c>
      <c r="H32" s="30">
        <v>-26001.03</v>
      </c>
      <c r="I32" s="30">
        <v>-40576.19</v>
      </c>
      <c r="J32" s="30">
        <v>-12517.9</v>
      </c>
      <c r="K32" s="30">
        <f t="shared" si="7"/>
        <v>-467104.75000000006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27">
        <v>-3445.45</v>
      </c>
      <c r="C45" s="27">
        <v>-8821.38</v>
      </c>
      <c r="D45" s="27">
        <v>19753.53</v>
      </c>
      <c r="E45" s="27">
        <v>-5.53</v>
      </c>
      <c r="F45" s="27">
        <v>-5556.79</v>
      </c>
      <c r="G45" s="27">
        <v>-802.67</v>
      </c>
      <c r="H45" s="27">
        <v>-5292.77</v>
      </c>
      <c r="I45" s="27">
        <v>-739.88</v>
      </c>
      <c r="J45" s="27">
        <v>-2101.02</v>
      </c>
      <c r="K45" s="27">
        <f>SUM(B45:J45)</f>
        <v>-7011.959999999999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1087848</v>
      </c>
      <c r="C47" s="27">
        <f aca="true" t="shared" si="11" ref="C47:J47">IF(C17+C27+C48&lt;0,0,C17+C27+C48)</f>
        <v>1142579.9899999998</v>
      </c>
      <c r="D47" s="27">
        <f t="shared" si="11"/>
        <v>1287736.0599999998</v>
      </c>
      <c r="E47" s="27">
        <f t="shared" si="11"/>
        <v>690196.3400000001</v>
      </c>
      <c r="F47" s="27">
        <f t="shared" si="11"/>
        <v>837133.34</v>
      </c>
      <c r="G47" s="27">
        <f t="shared" si="11"/>
        <v>821733.6000000001</v>
      </c>
      <c r="H47" s="27">
        <f t="shared" si="11"/>
        <v>813070.1900000002</v>
      </c>
      <c r="I47" s="27">
        <f t="shared" si="11"/>
        <v>1091196.9</v>
      </c>
      <c r="J47" s="27">
        <f t="shared" si="11"/>
        <v>411924.86000000004</v>
      </c>
      <c r="K47" s="20">
        <f>SUM(B47:J47)</f>
        <v>8183419.28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1087848</v>
      </c>
      <c r="C53" s="10">
        <f t="shared" si="13"/>
        <v>1142579.99</v>
      </c>
      <c r="D53" s="10">
        <f t="shared" si="13"/>
        <v>1287736.06</v>
      </c>
      <c r="E53" s="10">
        <f t="shared" si="13"/>
        <v>690196.33</v>
      </c>
      <c r="F53" s="10">
        <f t="shared" si="13"/>
        <v>837133.34</v>
      </c>
      <c r="G53" s="10">
        <f t="shared" si="13"/>
        <v>821733.6</v>
      </c>
      <c r="H53" s="10">
        <f t="shared" si="13"/>
        <v>813070.19</v>
      </c>
      <c r="I53" s="10">
        <f>SUM(I54:I66)</f>
        <v>1091196.9</v>
      </c>
      <c r="J53" s="10">
        <f t="shared" si="13"/>
        <v>411924.87</v>
      </c>
      <c r="K53" s="5">
        <f>SUM(K54:K66)</f>
        <v>8183419.28</v>
      </c>
      <c r="L53" s="9"/>
    </row>
    <row r="54" spans="1:11" ht="16.5" customHeight="1">
      <c r="A54" s="7" t="s">
        <v>59</v>
      </c>
      <c r="B54" s="8">
        <v>950996.72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950996.72</v>
      </c>
    </row>
    <row r="55" spans="1:11" ht="16.5" customHeight="1">
      <c r="A55" s="7" t="s">
        <v>60</v>
      </c>
      <c r="B55" s="8">
        <v>136851.28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136851.28</v>
      </c>
    </row>
    <row r="56" spans="1:11" ht="16.5" customHeight="1">
      <c r="A56" s="7" t="s">
        <v>4</v>
      </c>
      <c r="B56" s="6">
        <v>0</v>
      </c>
      <c r="C56" s="8">
        <v>1142579.99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1142579.99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1287736.06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1287736.06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690196.33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690196.33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837133.34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837133.34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821733.6</v>
      </c>
      <c r="H60" s="6">
        <v>0</v>
      </c>
      <c r="I60" s="6">
        <v>0</v>
      </c>
      <c r="J60" s="6">
        <v>0</v>
      </c>
      <c r="K60" s="5">
        <f t="shared" si="14"/>
        <v>821733.6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813070.19</v>
      </c>
      <c r="I61" s="6">
        <v>0</v>
      </c>
      <c r="J61" s="6">
        <v>0</v>
      </c>
      <c r="K61" s="5">
        <f t="shared" si="14"/>
        <v>813070.19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404506.69</v>
      </c>
      <c r="J63" s="6">
        <v>0</v>
      </c>
      <c r="K63" s="5">
        <f t="shared" si="14"/>
        <v>404506.69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686690.21</v>
      </c>
      <c r="J64" s="6">
        <v>0</v>
      </c>
      <c r="K64" s="5">
        <f t="shared" si="14"/>
        <v>686690.21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411924.87</v>
      </c>
      <c r="K65" s="5">
        <f t="shared" si="14"/>
        <v>411924.87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2021-06-28T20:20:00Z</dcterms:modified>
  <cp:category/>
  <cp:version/>
  <cp:contentType/>
  <cp:contentStatus/>
</cp:coreProperties>
</file>