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<sst xmlns="http://schemas.openxmlformats.org/spreadsheetml/2006/main" count="74" uniqueCount="73">
  <si>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</si>
  <si>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</si>
  <si>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</si>
  <si>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</si>
  <si>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</si>
  <si>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</si>
  <si>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</si>
  <si>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</si>
  <si>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</si>
  <si>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</si>
  <si>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</si>
  <si>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</si>
  <si>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</si>
  <si>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</si>
  <si>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</si>
  <si>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</si>
  <si>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</si>
  <si>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</si>
  <si>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</si>
  <si>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</si>
  <si>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</si>
  <si>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</si>
  <si>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</si>
  <si>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</si>
  <si>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</si>
  <si>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</si>
  <si>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</si>
  <si>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</si>
  <si>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</si>
  <si>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</si>
  <si>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</si>
  <si>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</si>
  <si>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</si>
  <si>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</si>
  <si>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</si>
  <si>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</si>
  <si>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</si>
  <si>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</si>
  <si>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</si>
  <si>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</si>
  <si>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</si>
  <si>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</si>
  <si>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</si>
  <si>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</si>
  <si>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</si>
  <si>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</si>
  <si>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</si>
  <si>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</si>
  <si>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</si>
  <si>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</si>
  <si>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</si>
  <si>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</si>
  <si>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</si>
  <si>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</si>
  <si>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</si>
  <si>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</si>
  <si>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</si>
  <si>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</si>
  <si>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</si>
  <si>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</si>
  <si>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</si>
  <si>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</si>
  <si>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</si>
  <si>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</si>
  <si>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</si>
  <si>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</si>
  <si>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</si>
  <si>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</si>
  <si>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</si>
  <si>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</si>
  <si>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</si>
  <si>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</si>
  <si>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19/06/21 - VENCIMENTO 25/06/21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</si>
</sst>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136411</v>
      </c>
      <c r="C7" s="47">
        <f t="shared" si="0"/>
        <v>116564</v>
      </c>
      <c r="D7" s="47">
        <f t="shared" si="0"/>
        <v>169397</v>
      </c>
      <c r="E7" s="47">
        <f t="shared" si="0"/>
        <v>79135</v>
      </c>
      <c r="F7" s="47">
        <f t="shared" si="0"/>
        <v>102006</v>
      </c>
      <c r="G7" s="47">
        <f t="shared" si="0"/>
        <v>122474</v>
      </c>
      <c r="H7" s="47">
        <f t="shared" si="0"/>
        <v>141128</v>
      </c>
      <c r="I7" s="47">
        <f t="shared" si="0"/>
        <v>167034</v>
      </c>
      <c r="J7" s="47">
        <f t="shared" si="0"/>
        <v>37001</v>
      </c>
      <c r="K7" s="47">
        <f t="shared" si="0"/>
        <v>1071150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10679</v>
      </c>
      <c r="C8" s="45">
        <f t="shared" si="1"/>
        <v>11181</v>
      </c>
      <c r="D8" s="45">
        <f t="shared" si="1"/>
        <v>13329</v>
      </c>
      <c r="E8" s="45">
        <f t="shared" si="1"/>
        <v>6766</v>
      </c>
      <c r="F8" s="45">
        <f t="shared" si="1"/>
        <v>7605</v>
      </c>
      <c r="G8" s="45">
        <f t="shared" si="1"/>
        <v>5427</v>
      </c>
      <c r="H8" s="45">
        <f t="shared" si="1"/>
        <v>5228</v>
      </c>
      <c r="I8" s="45">
        <f t="shared" si="1"/>
        <v>11072</v>
      </c>
      <c r="J8" s="45">
        <f t="shared" si="1"/>
        <v>1226</v>
      </c>
      <c r="K8" s="38">
        <f>SUM(B8:J8)</f>
        <v>72513</v>
      </c>
      <c r="L8"/>
      <c r="M8"/>
      <c r="N8"/>
    </row>
    <row r="9" spans="1:14" ht="16.5" customHeight="1">
      <c r="A9" s="22" t="s">
        <v>35</v>
      </c>
      <c r="B9" s="45">
        <v>10668</v>
      </c>
      <c r="C9" s="45">
        <v>11180</v>
      </c>
      <c r="D9" s="45">
        <v>13325</v>
      </c>
      <c r="E9" s="45">
        <v>6732</v>
      </c>
      <c r="F9" s="45">
        <v>7595</v>
      </c>
      <c r="G9" s="45">
        <v>5426</v>
      </c>
      <c r="H9" s="45">
        <v>5228</v>
      </c>
      <c r="I9" s="45">
        <v>11049</v>
      </c>
      <c r="J9" s="45">
        <v>1226</v>
      </c>
      <c r="K9" s="38">
        <f>SUM(B9:J9)</f>
        <v>72429</v>
      </c>
      <c r="L9"/>
      <c r="M9"/>
      <c r="N9"/>
    </row>
    <row r="10" spans="1:14" ht="16.5" customHeight="1">
      <c r="A10" s="22" t="s">
        <v>34</v>
      </c>
      <c r="B10" s="45">
        <v>11</v>
      </c>
      <c r="C10" s="45">
        <v>1</v>
      </c>
      <c r="D10" s="45">
        <v>4</v>
      </c>
      <c r="E10" s="45">
        <v>34</v>
      </c>
      <c r="F10" s="45">
        <v>10</v>
      </c>
      <c r="G10" s="45">
        <v>1</v>
      </c>
      <c r="H10" s="45">
        <v>0</v>
      </c>
      <c r="I10" s="45">
        <v>23</v>
      </c>
      <c r="J10" s="45">
        <v>0</v>
      </c>
      <c r="K10" s="38">
        <f>SUM(B10:J10)</f>
        <v>84</v>
      </c>
      <c r="L10"/>
      <c r="M10"/>
      <c r="N10"/>
    </row>
    <row r="11" spans="1:14" ht="16.5" customHeight="1">
      <c r="A11" s="44" t="s">
        <v>33</v>
      </c>
      <c r="B11" s="43">
        <v>125732</v>
      </c>
      <c r="C11" s="43">
        <v>105383</v>
      </c>
      <c r="D11" s="43">
        <v>156068</v>
      </c>
      <c r="E11" s="43">
        <v>72369</v>
      </c>
      <c r="F11" s="43">
        <v>94401</v>
      </c>
      <c r="G11" s="43">
        <v>117047</v>
      </c>
      <c r="H11" s="43">
        <v>135900</v>
      </c>
      <c r="I11" s="43">
        <v>155962</v>
      </c>
      <c r="J11" s="43">
        <v>35775</v>
      </c>
      <c r="K11" s="38">
        <f>SUM(B11:J11)</f>
        <v>998637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1.538105973604869</v>
      </c>
      <c r="C15" s="39">
        <v>1.589909538975449</v>
      </c>
      <c r="D15" s="39">
        <v>1.223397275132333</v>
      </c>
      <c r="E15" s="39">
        <v>1.605838700517813</v>
      </c>
      <c r="F15" s="39">
        <v>1.396168944073121</v>
      </c>
      <c r="G15" s="39">
        <v>1.364430595375526</v>
      </c>
      <c r="H15" s="39">
        <v>1.334182326966113</v>
      </c>
      <c r="I15" s="39">
        <v>1.437318412227112</v>
      </c>
      <c r="J15" s="39">
        <v>1.448378338080414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723239.4299999999</v>
      </c>
      <c r="C17" s="36">
        <f aca="true" t="shared" si="2" ref="C17:J17">C18+C19+C20+C21+C22+C23+C24</f>
        <v>709012.25</v>
      </c>
      <c r="D17" s="36">
        <f t="shared" si="2"/>
        <v>858949.1199999999</v>
      </c>
      <c r="E17" s="36">
        <f t="shared" si="2"/>
        <v>468585.65</v>
      </c>
      <c r="F17" s="36">
        <f t="shared" si="2"/>
        <v>552471.1699999999</v>
      </c>
      <c r="G17" s="36">
        <f t="shared" si="2"/>
        <v>648968.24</v>
      </c>
      <c r="H17" s="36">
        <f t="shared" si="2"/>
        <v>581999.43</v>
      </c>
      <c r="I17" s="36">
        <f t="shared" si="2"/>
        <v>766171.9600000001</v>
      </c>
      <c r="J17" s="36">
        <f t="shared" si="2"/>
        <v>187627.88</v>
      </c>
      <c r="K17" s="36">
        <f aca="true" t="shared" si="3" ref="K17:K24">SUM(B17:J17)</f>
        <v>5497025.129999999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457877.16</v>
      </c>
      <c r="C18" s="30">
        <f t="shared" si="4"/>
        <v>429491.71</v>
      </c>
      <c r="D18" s="30">
        <f t="shared" si="4"/>
        <v>691393.86</v>
      </c>
      <c r="E18" s="30">
        <f t="shared" si="4"/>
        <v>281198.31</v>
      </c>
      <c r="F18" s="30">
        <f t="shared" si="4"/>
        <v>383318.15</v>
      </c>
      <c r="G18" s="30">
        <f t="shared" si="4"/>
        <v>465339.96</v>
      </c>
      <c r="H18" s="30">
        <f t="shared" si="4"/>
        <v>427434.37</v>
      </c>
      <c r="I18" s="30">
        <f t="shared" si="4"/>
        <v>510673.05</v>
      </c>
      <c r="J18" s="30">
        <f t="shared" si="4"/>
        <v>128167.76</v>
      </c>
      <c r="K18" s="30">
        <f t="shared" si="3"/>
        <v>3774894.3299999996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246386.43</v>
      </c>
      <c r="C19" s="30">
        <f t="shared" si="5"/>
        <v>253361.26</v>
      </c>
      <c r="D19" s="30">
        <f t="shared" si="5"/>
        <v>154455.5</v>
      </c>
      <c r="E19" s="30">
        <f t="shared" si="5"/>
        <v>170360.82</v>
      </c>
      <c r="F19" s="30">
        <f t="shared" si="5"/>
        <v>151858.75</v>
      </c>
      <c r="G19" s="30">
        <f t="shared" si="5"/>
        <v>169584.12</v>
      </c>
      <c r="H19" s="30">
        <f t="shared" si="5"/>
        <v>142841.01</v>
      </c>
      <c r="I19" s="30">
        <f t="shared" si="5"/>
        <v>223326.73</v>
      </c>
      <c r="J19" s="30">
        <f t="shared" si="5"/>
        <v>57467.65</v>
      </c>
      <c r="K19" s="30">
        <f t="shared" si="3"/>
        <v>1569642.2699999998</v>
      </c>
      <c r="L19"/>
      <c r="M19"/>
      <c r="N19"/>
    </row>
    <row r="20" spans="1:14" ht="16.5" customHeight="1">
      <c r="A20" s="18" t="s">
        <v>28</v>
      </c>
      <c r="B20" s="30">
        <v>17589.9</v>
      </c>
      <c r="C20" s="30">
        <v>23387.4</v>
      </c>
      <c r="D20" s="30">
        <v>13675</v>
      </c>
      <c r="E20" s="30">
        <v>14254.64</v>
      </c>
      <c r="F20" s="30">
        <v>15908.33</v>
      </c>
      <c r="G20" s="30">
        <v>13111.14</v>
      </c>
      <c r="H20" s="30">
        <v>17265.37</v>
      </c>
      <c r="I20" s="30">
        <v>29400.3</v>
      </c>
      <c r="J20" s="30">
        <v>6423.33</v>
      </c>
      <c r="K20" s="30">
        <f t="shared" si="3"/>
        <v>151015.40999999997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-5816.8</v>
      </c>
      <c r="K22" s="30">
        <f t="shared" si="3"/>
        <v>-18863.06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-452.92</v>
      </c>
      <c r="H23" s="30">
        <v>0</v>
      </c>
      <c r="I23" s="30">
        <v>0</v>
      </c>
      <c r="J23" s="30">
        <v>0</v>
      </c>
      <c r="K23" s="30">
        <f t="shared" si="3"/>
        <v>-452.92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-46939.2</v>
      </c>
      <c r="C27" s="30">
        <f t="shared" si="6"/>
        <v>-49192</v>
      </c>
      <c r="D27" s="30">
        <f t="shared" si="6"/>
        <v>-77743.16</v>
      </c>
      <c r="E27" s="30">
        <f t="shared" si="6"/>
        <v>-29620.8</v>
      </c>
      <c r="F27" s="30">
        <f t="shared" si="6"/>
        <v>-33418</v>
      </c>
      <c r="G27" s="30">
        <f t="shared" si="6"/>
        <v>-23874.4</v>
      </c>
      <c r="H27" s="30">
        <f t="shared" si="6"/>
        <v>-23003.2</v>
      </c>
      <c r="I27" s="30">
        <f t="shared" si="6"/>
        <v>-48615.6</v>
      </c>
      <c r="J27" s="30">
        <f t="shared" si="6"/>
        <v>-10927.56</v>
      </c>
      <c r="K27" s="30">
        <f aca="true" t="shared" si="7" ref="K27:K35">SUM(B27:J27)</f>
        <v>-343333.9199999999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-46939.2</v>
      </c>
      <c r="C28" s="30">
        <f t="shared" si="8"/>
        <v>-49192</v>
      </c>
      <c r="D28" s="30">
        <f t="shared" si="8"/>
        <v>-58630</v>
      </c>
      <c r="E28" s="30">
        <f t="shared" si="8"/>
        <v>-29620.8</v>
      </c>
      <c r="F28" s="30">
        <f t="shared" si="8"/>
        <v>-33418</v>
      </c>
      <c r="G28" s="30">
        <f t="shared" si="8"/>
        <v>-23874.4</v>
      </c>
      <c r="H28" s="30">
        <f t="shared" si="8"/>
        <v>-23003.2</v>
      </c>
      <c r="I28" s="30">
        <f t="shared" si="8"/>
        <v>-48615.6</v>
      </c>
      <c r="J28" s="30">
        <f t="shared" si="8"/>
        <v>-5394.4</v>
      </c>
      <c r="K28" s="30">
        <f t="shared" si="7"/>
        <v>-318687.6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-46939.2</v>
      </c>
      <c r="C29" s="30">
        <f aca="true" t="shared" si="9" ref="C29:J29">-ROUND((C9)*$E$3,2)</f>
        <v>-49192</v>
      </c>
      <c r="D29" s="30">
        <f t="shared" si="9"/>
        <v>-58630</v>
      </c>
      <c r="E29" s="30">
        <f t="shared" si="9"/>
        <v>-29620.8</v>
      </c>
      <c r="F29" s="30">
        <f t="shared" si="9"/>
        <v>-33418</v>
      </c>
      <c r="G29" s="30">
        <f t="shared" si="9"/>
        <v>-23874.4</v>
      </c>
      <c r="H29" s="30">
        <f t="shared" si="9"/>
        <v>-23003.2</v>
      </c>
      <c r="I29" s="30">
        <f t="shared" si="9"/>
        <v>-48615.6</v>
      </c>
      <c r="J29" s="30">
        <f t="shared" si="9"/>
        <v>-5394.4</v>
      </c>
      <c r="K29" s="30">
        <f t="shared" si="7"/>
        <v>-318687.6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676300.23</v>
      </c>
      <c r="C47" s="27">
        <f aca="true" t="shared" si="11" ref="C47:J47">IF(C17+C27+C48&lt;0,0,C17+C27+C48)</f>
        <v>659820.25</v>
      </c>
      <c r="D47" s="27">
        <f t="shared" si="11"/>
        <v>781205.9599999998</v>
      </c>
      <c r="E47" s="27">
        <f t="shared" si="11"/>
        <v>438964.85000000003</v>
      </c>
      <c r="F47" s="27">
        <f t="shared" si="11"/>
        <v>519053.1699999999</v>
      </c>
      <c r="G47" s="27">
        <f t="shared" si="11"/>
        <v>625093.84</v>
      </c>
      <c r="H47" s="27">
        <f t="shared" si="11"/>
        <v>558996.2300000001</v>
      </c>
      <c r="I47" s="27">
        <f t="shared" si="11"/>
        <v>717556.3600000001</v>
      </c>
      <c r="J47" s="27">
        <f t="shared" si="11"/>
        <v>176700.32</v>
      </c>
      <c r="K47" s="20">
        <f>SUM(B47:J47)</f>
        <v>5153691.210000001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676300.24</v>
      </c>
      <c r="C53" s="10">
        <f t="shared" si="13"/>
        <v>659820.25</v>
      </c>
      <c r="D53" s="10">
        <f t="shared" si="13"/>
        <v>781205.96</v>
      </c>
      <c r="E53" s="10">
        <f t="shared" si="13"/>
        <v>438964.84</v>
      </c>
      <c r="F53" s="10">
        <f t="shared" si="13"/>
        <v>519053.16</v>
      </c>
      <c r="G53" s="10">
        <f t="shared" si="13"/>
        <v>625093.84</v>
      </c>
      <c r="H53" s="10">
        <f t="shared" si="13"/>
        <v>558996.25</v>
      </c>
      <c r="I53" s="10">
        <f>SUM(I54:I66)</f>
        <v>717556.3500000001</v>
      </c>
      <c r="J53" s="10">
        <f t="shared" si="13"/>
        <v>176700.32</v>
      </c>
      <c r="K53" s="5">
        <f>SUM(K54:K66)</f>
        <v>5153691.210000001</v>
      </c>
      <c r="L53" s="9"/>
    </row>
    <row r="54" spans="1:11" ht="16.5" customHeight="1">
      <c r="A54" s="7" t="s">
        <v>60</v>
      </c>
      <c r="B54" s="8">
        <v>591424.56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591424.56</v>
      </c>
    </row>
    <row r="55" spans="1:11" ht="16.5" customHeight="1">
      <c r="A55" s="7" t="s">
        <v>61</v>
      </c>
      <c r="B55" s="8">
        <v>84875.68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84875.68</v>
      </c>
    </row>
    <row r="56" spans="1:11" ht="16.5" customHeight="1">
      <c r="A56" s="7" t="s">
        <v>4</v>
      </c>
      <c r="B56" s="6">
        <v>0</v>
      </c>
      <c r="C56" s="8">
        <v>659820.25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659820.25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781205.96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781205.96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438964.84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438964.84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519053.16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519053.16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625093.84</v>
      </c>
      <c r="H60" s="6">
        <v>0</v>
      </c>
      <c r="I60" s="6">
        <v>0</v>
      </c>
      <c r="J60" s="6">
        <v>0</v>
      </c>
      <c r="K60" s="5">
        <f t="shared" si="14"/>
        <v>625093.84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558996.25</v>
      </c>
      <c r="I61" s="6">
        <v>0</v>
      </c>
      <c r="J61" s="6">
        <v>0</v>
      </c>
      <c r="K61" s="5">
        <f t="shared" si="14"/>
        <v>558996.25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298646.95</v>
      </c>
      <c r="J63" s="6">
        <v>0</v>
      </c>
      <c r="K63" s="5">
        <f t="shared" si="14"/>
        <v>298646.95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418909.4</v>
      </c>
      <c r="J64" s="6">
        <v>0</v>
      </c>
      <c r="K64" s="5">
        <f t="shared" si="14"/>
        <v>418909.4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176700.32</v>
      </c>
      <c r="K65" s="5">
        <f t="shared" si="14"/>
        <v>176700.32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2021-06-24T18:30:04Z</dcterms:modified>
  <cp:category/>
  <cp:version/>
  <cp:contentType/>
  <cp:contentStatus/>
</cp:coreProperties>
</file>