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<sst xmlns="http://schemas.openxmlformats.org/spreadsheetml/2006/main" count="74" uniqueCount="73">
  <si>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</si>
  <si>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</si>
  <si>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</si>
  <si>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</si>
  <si>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</si>
  <si>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</si>
  <si>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</si>
  <si>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</si>
  <si>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</si>
  <si>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</si>
  <si>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</si>
  <si>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</si>
  <si>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</si>
  <si>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</si>
  <si>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</si>
  <si>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</si>
  <si>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</si>
  <si>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</si>
  <si>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</si>
  <si>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</si>
  <si>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</si>
  <si>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</si>
  <si>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</si>
  <si>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</si>
  <si>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</si>
  <si>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</si>
  <si>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</si>
  <si>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</si>
  <si>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</si>
  <si>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</si>
  <si>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</si>
  <si>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</si>
  <si>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</si>
  <si>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</si>
  <si>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</si>
  <si>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</si>
  <si>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</si>
  <si>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</si>
  <si>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</si>
  <si>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</si>
  <si>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</si>
  <si>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</si>
  <si>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</si>
  <si>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</si>
  <si>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</si>
  <si>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</si>
  <si>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</si>
  <si>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</si>
  <si>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</si>
  <si>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</si>
  <si>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</si>
  <si>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</si>
  <si>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</si>
  <si>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</si>
  <si>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</si>
  <si>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</si>
  <si>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</si>
  <si>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</si>
  <si>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</si>
  <si>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</si>
  <si>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</si>
  <si>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</si>
  <si>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</si>
  <si>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</si>
  <si>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</si>
  <si>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</si>
  <si>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</si>
  <si>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</si>
  <si>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</si>
  <si>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</si>
  <si>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</si>
  <si>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</si>
  <si>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17/06/21 - VENCIMENTO 24/06/21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</si>
</sst>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236522</v>
      </c>
      <c r="C7" s="47">
        <f t="shared" si="0"/>
        <v>203163</v>
      </c>
      <c r="D7" s="47">
        <f t="shared" si="0"/>
        <v>268450</v>
      </c>
      <c r="E7" s="47">
        <f t="shared" si="0"/>
        <v>136721</v>
      </c>
      <c r="F7" s="47">
        <f t="shared" si="0"/>
        <v>161617</v>
      </c>
      <c r="G7" s="47">
        <f t="shared" si="0"/>
        <v>184690</v>
      </c>
      <c r="H7" s="47">
        <f t="shared" si="0"/>
        <v>207919</v>
      </c>
      <c r="I7" s="47">
        <f t="shared" si="0"/>
        <v>290553</v>
      </c>
      <c r="J7" s="47">
        <f t="shared" si="0"/>
        <v>83365</v>
      </c>
      <c r="K7" s="47">
        <f t="shared" si="0"/>
        <v>1773000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13580</v>
      </c>
      <c r="C8" s="45">
        <f t="shared" si="1"/>
        <v>13410</v>
      </c>
      <c r="D8" s="45">
        <f t="shared" si="1"/>
        <v>14345</v>
      </c>
      <c r="E8" s="45">
        <f t="shared" si="1"/>
        <v>8487</v>
      </c>
      <c r="F8" s="45">
        <f t="shared" si="1"/>
        <v>10064</v>
      </c>
      <c r="G8" s="45">
        <f t="shared" si="1"/>
        <v>6243</v>
      </c>
      <c r="H8" s="45">
        <f t="shared" si="1"/>
        <v>5336</v>
      </c>
      <c r="I8" s="45">
        <f t="shared" si="1"/>
        <v>15820</v>
      </c>
      <c r="J8" s="45">
        <f t="shared" si="1"/>
        <v>2358</v>
      </c>
      <c r="K8" s="38">
        <f>SUM(B8:J8)</f>
        <v>89643</v>
      </c>
      <c r="L8"/>
      <c r="M8"/>
      <c r="N8"/>
    </row>
    <row r="9" spans="1:14" ht="16.5" customHeight="1">
      <c r="A9" s="22" t="s">
        <v>35</v>
      </c>
      <c r="B9" s="45">
        <v>13559</v>
      </c>
      <c r="C9" s="45">
        <v>13409</v>
      </c>
      <c r="D9" s="45">
        <v>14342</v>
      </c>
      <c r="E9" s="45">
        <v>8462</v>
      </c>
      <c r="F9" s="45">
        <v>10056</v>
      </c>
      <c r="G9" s="45">
        <v>6242</v>
      </c>
      <c r="H9" s="45">
        <v>5336</v>
      </c>
      <c r="I9" s="45">
        <v>15783</v>
      </c>
      <c r="J9" s="45">
        <v>2358</v>
      </c>
      <c r="K9" s="38">
        <f>SUM(B9:J9)</f>
        <v>89547</v>
      </c>
      <c r="L9"/>
      <c r="M9"/>
      <c r="N9"/>
    </row>
    <row r="10" spans="1:14" ht="16.5" customHeight="1">
      <c r="A10" s="22" t="s">
        <v>34</v>
      </c>
      <c r="B10" s="45">
        <v>21</v>
      </c>
      <c r="C10" s="45">
        <v>1</v>
      </c>
      <c r="D10" s="45">
        <v>3</v>
      </c>
      <c r="E10" s="45">
        <v>25</v>
      </c>
      <c r="F10" s="45">
        <v>8</v>
      </c>
      <c r="G10" s="45">
        <v>1</v>
      </c>
      <c r="H10" s="45">
        <v>0</v>
      </c>
      <c r="I10" s="45">
        <v>37</v>
      </c>
      <c r="J10" s="45">
        <v>0</v>
      </c>
      <c r="K10" s="38">
        <f>SUM(B10:J10)</f>
        <v>96</v>
      </c>
      <c r="L10"/>
      <c r="M10"/>
      <c r="N10"/>
    </row>
    <row r="11" spans="1:14" ht="16.5" customHeight="1">
      <c r="A11" s="44" t="s">
        <v>33</v>
      </c>
      <c r="B11" s="43">
        <v>222942</v>
      </c>
      <c r="C11" s="43">
        <v>189753</v>
      </c>
      <c r="D11" s="43">
        <v>254105</v>
      </c>
      <c r="E11" s="43">
        <v>128234</v>
      </c>
      <c r="F11" s="43">
        <v>151553</v>
      </c>
      <c r="G11" s="43">
        <v>178447</v>
      </c>
      <c r="H11" s="43">
        <v>202583</v>
      </c>
      <c r="I11" s="43">
        <v>274733</v>
      </c>
      <c r="J11" s="43">
        <v>81007</v>
      </c>
      <c r="K11" s="38">
        <f>SUM(B11:J11)</f>
        <v>1683357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1.551274893888777</v>
      </c>
      <c r="C15" s="39">
        <v>1.567215756461722</v>
      </c>
      <c r="D15" s="39">
        <v>1.249240015965901</v>
      </c>
      <c r="E15" s="39">
        <v>1.665614441881732</v>
      </c>
      <c r="F15" s="39">
        <v>1.411463693125489</v>
      </c>
      <c r="G15" s="39">
        <v>1.369535017486123</v>
      </c>
      <c r="H15" s="39">
        <v>1.338995513812162</v>
      </c>
      <c r="I15" s="39">
        <v>1.298232909387183</v>
      </c>
      <c r="J15" s="39">
        <v>1.498596128356942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1264727.9</v>
      </c>
      <c r="C17" s="36">
        <f aca="true" t="shared" si="2" ref="C17:J17">C18+C19+C20+C21+C22+C23+C24</f>
        <v>1203396.28</v>
      </c>
      <c r="D17" s="36">
        <f t="shared" si="2"/>
        <v>1389297.0499999998</v>
      </c>
      <c r="E17" s="36">
        <f t="shared" si="2"/>
        <v>832753.59</v>
      </c>
      <c r="F17" s="36">
        <f t="shared" si="2"/>
        <v>880161.5599999999</v>
      </c>
      <c r="G17" s="36">
        <f t="shared" si="2"/>
        <v>982255.15</v>
      </c>
      <c r="H17" s="36">
        <f t="shared" si="2"/>
        <v>860632.9700000001</v>
      </c>
      <c r="I17" s="36">
        <f t="shared" si="2"/>
        <v>1198672.16</v>
      </c>
      <c r="J17" s="36">
        <f t="shared" si="2"/>
        <v>439834.82</v>
      </c>
      <c r="K17" s="36">
        <f aca="true" t="shared" si="3" ref="K17:K24">SUM(B17:J17)</f>
        <v>9051731.479999999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793909.75</v>
      </c>
      <c r="C18" s="30">
        <f t="shared" si="4"/>
        <v>748574.39</v>
      </c>
      <c r="D18" s="30">
        <f t="shared" si="4"/>
        <v>1095678.68</v>
      </c>
      <c r="E18" s="30">
        <f t="shared" si="4"/>
        <v>485824.4</v>
      </c>
      <c r="F18" s="30">
        <f t="shared" si="4"/>
        <v>607324.36</v>
      </c>
      <c r="G18" s="30">
        <f t="shared" si="4"/>
        <v>701729.66</v>
      </c>
      <c r="H18" s="30">
        <f t="shared" si="4"/>
        <v>629724.28</v>
      </c>
      <c r="I18" s="30">
        <f t="shared" si="4"/>
        <v>888307.69</v>
      </c>
      <c r="J18" s="30">
        <f t="shared" si="4"/>
        <v>288768.02</v>
      </c>
      <c r="K18" s="30">
        <f t="shared" si="3"/>
        <v>6239841.23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437662.51</v>
      </c>
      <c r="C19" s="30">
        <f t="shared" si="5"/>
        <v>424603.19</v>
      </c>
      <c r="D19" s="30">
        <f t="shared" si="5"/>
        <v>273086.97</v>
      </c>
      <c r="E19" s="30">
        <f t="shared" si="5"/>
        <v>323371.74</v>
      </c>
      <c r="F19" s="30">
        <f t="shared" si="5"/>
        <v>249891.92</v>
      </c>
      <c r="G19" s="30">
        <f t="shared" si="5"/>
        <v>259313.68</v>
      </c>
      <c r="H19" s="30">
        <f t="shared" si="5"/>
        <v>213473.71</v>
      </c>
      <c r="I19" s="30">
        <f t="shared" si="5"/>
        <v>264922.59</v>
      </c>
      <c r="J19" s="30">
        <f t="shared" si="5"/>
        <v>143978.62</v>
      </c>
      <c r="K19" s="30">
        <f t="shared" si="3"/>
        <v>2590304.9299999997</v>
      </c>
      <c r="L19"/>
      <c r="M19"/>
      <c r="N19"/>
    </row>
    <row r="20" spans="1:14" ht="16.5" customHeight="1">
      <c r="A20" s="18" t="s">
        <v>28</v>
      </c>
      <c r="B20" s="30">
        <v>31769.7</v>
      </c>
      <c r="C20" s="30">
        <v>27446.82</v>
      </c>
      <c r="D20" s="30">
        <v>21106.64</v>
      </c>
      <c r="E20" s="30">
        <v>20785.57</v>
      </c>
      <c r="F20" s="30">
        <v>21559.34</v>
      </c>
      <c r="G20" s="30">
        <v>19939.1</v>
      </c>
      <c r="H20" s="30">
        <v>22976.3</v>
      </c>
      <c r="I20" s="30">
        <v>42670</v>
      </c>
      <c r="J20" s="30">
        <v>11519.04</v>
      </c>
      <c r="K20" s="30">
        <f t="shared" si="3"/>
        <v>219772.51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-5816.8</v>
      </c>
      <c r="K22" s="30">
        <f t="shared" si="3"/>
        <v>-18863.06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-113.23</v>
      </c>
      <c r="H23" s="30">
        <v>0</v>
      </c>
      <c r="I23" s="30">
        <v>0</v>
      </c>
      <c r="J23" s="30">
        <v>0</v>
      </c>
      <c r="K23" s="30">
        <f t="shared" si="3"/>
        <v>-113.23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-103399.89</v>
      </c>
      <c r="C27" s="30">
        <f t="shared" si="6"/>
        <v>-65687.35</v>
      </c>
      <c r="D27" s="30">
        <f t="shared" si="6"/>
        <v>-98582.11000000002</v>
      </c>
      <c r="E27" s="30">
        <f t="shared" si="6"/>
        <v>-92348.73000000001</v>
      </c>
      <c r="F27" s="30">
        <f t="shared" si="6"/>
        <v>-44246.4</v>
      </c>
      <c r="G27" s="30">
        <f t="shared" si="6"/>
        <v>-86133.76999999999</v>
      </c>
      <c r="H27" s="30">
        <f t="shared" si="6"/>
        <v>-36011.61</v>
      </c>
      <c r="I27" s="30">
        <f t="shared" si="6"/>
        <v>-89004.05</v>
      </c>
      <c r="J27" s="30">
        <f t="shared" si="6"/>
        <v>-21942.34</v>
      </c>
      <c r="K27" s="30">
        <f aca="true" t="shared" si="7" ref="K27:K35">SUM(B27:J27)</f>
        <v>-637356.25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-103399.89</v>
      </c>
      <c r="C28" s="30">
        <f t="shared" si="8"/>
        <v>-65687.35</v>
      </c>
      <c r="D28" s="30">
        <f t="shared" si="8"/>
        <v>-79468.95000000001</v>
      </c>
      <c r="E28" s="30">
        <f t="shared" si="8"/>
        <v>-92348.73000000001</v>
      </c>
      <c r="F28" s="30">
        <f t="shared" si="8"/>
        <v>-44246.4</v>
      </c>
      <c r="G28" s="30">
        <f t="shared" si="8"/>
        <v>-86133.76999999999</v>
      </c>
      <c r="H28" s="30">
        <f t="shared" si="8"/>
        <v>-36011.61</v>
      </c>
      <c r="I28" s="30">
        <f t="shared" si="8"/>
        <v>-89004.05</v>
      </c>
      <c r="J28" s="30">
        <f t="shared" si="8"/>
        <v>-16409.18</v>
      </c>
      <c r="K28" s="30">
        <f t="shared" si="7"/>
        <v>-612709.9300000002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-59659.6</v>
      </c>
      <c r="C29" s="30">
        <f aca="true" t="shared" si="9" ref="C29:J29">-ROUND((C9)*$E$3,2)</f>
        <v>-58999.6</v>
      </c>
      <c r="D29" s="30">
        <f t="shared" si="9"/>
        <v>-63104.8</v>
      </c>
      <c r="E29" s="30">
        <f t="shared" si="9"/>
        <v>-37232.8</v>
      </c>
      <c r="F29" s="30">
        <f t="shared" si="9"/>
        <v>-44246.4</v>
      </c>
      <c r="G29" s="30">
        <f t="shared" si="9"/>
        <v>-27464.8</v>
      </c>
      <c r="H29" s="30">
        <f t="shared" si="9"/>
        <v>-23478.4</v>
      </c>
      <c r="I29" s="30">
        <f t="shared" si="9"/>
        <v>-69445.2</v>
      </c>
      <c r="J29" s="30">
        <f t="shared" si="9"/>
        <v>-10375.2</v>
      </c>
      <c r="K29" s="30">
        <f t="shared" si="7"/>
        <v>-394006.80000000005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-1724.8</v>
      </c>
      <c r="C31" s="30">
        <v>-800.8</v>
      </c>
      <c r="D31" s="30">
        <v>-422.4</v>
      </c>
      <c r="E31" s="30">
        <v>-646.8</v>
      </c>
      <c r="F31" s="26">
        <v>0</v>
      </c>
      <c r="G31" s="30">
        <v>-492.8</v>
      </c>
      <c r="H31" s="30">
        <v>-148.92</v>
      </c>
      <c r="I31" s="30">
        <v>-232.41</v>
      </c>
      <c r="J31" s="30">
        <v>-71.7</v>
      </c>
      <c r="K31" s="30">
        <f t="shared" si="7"/>
        <v>-4540.63</v>
      </c>
      <c r="L31"/>
      <c r="M31"/>
      <c r="N31"/>
    </row>
    <row r="32" spans="1:14" ht="16.5" customHeight="1">
      <c r="A32" s="25" t="s">
        <v>21</v>
      </c>
      <c r="B32" s="30">
        <v>-42015.49</v>
      </c>
      <c r="C32" s="30">
        <v>-5886.95</v>
      </c>
      <c r="D32" s="30">
        <v>-15941.75</v>
      </c>
      <c r="E32" s="30">
        <v>-54469.13</v>
      </c>
      <c r="F32" s="26">
        <v>0</v>
      </c>
      <c r="G32" s="30">
        <v>-58176.17</v>
      </c>
      <c r="H32" s="30">
        <v>-12384.29</v>
      </c>
      <c r="I32" s="30">
        <v>-19326.44</v>
      </c>
      <c r="J32" s="30">
        <v>-5962.28</v>
      </c>
      <c r="K32" s="30">
        <f t="shared" si="7"/>
        <v>-214162.5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1161328.01</v>
      </c>
      <c r="C47" s="27">
        <f aca="true" t="shared" si="11" ref="C47:J47">IF(C17+C27+C48&lt;0,0,C17+C27+C48)</f>
        <v>1137708.93</v>
      </c>
      <c r="D47" s="27">
        <f t="shared" si="11"/>
        <v>1290714.9399999997</v>
      </c>
      <c r="E47" s="27">
        <f t="shared" si="11"/>
        <v>740404.86</v>
      </c>
      <c r="F47" s="27">
        <f t="shared" si="11"/>
        <v>835915.1599999999</v>
      </c>
      <c r="G47" s="27">
        <f t="shared" si="11"/>
        <v>896121.38</v>
      </c>
      <c r="H47" s="27">
        <f t="shared" si="11"/>
        <v>824621.3600000001</v>
      </c>
      <c r="I47" s="27">
        <f t="shared" si="11"/>
        <v>1109668.1099999999</v>
      </c>
      <c r="J47" s="27">
        <f t="shared" si="11"/>
        <v>417892.48</v>
      </c>
      <c r="K47" s="20">
        <f>SUM(B47:J47)</f>
        <v>8414375.23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1161328</v>
      </c>
      <c r="C53" s="10">
        <f t="shared" si="13"/>
        <v>1137708.93</v>
      </c>
      <c r="D53" s="10">
        <f t="shared" si="13"/>
        <v>1290714.94</v>
      </c>
      <c r="E53" s="10">
        <f t="shared" si="13"/>
        <v>740404.86</v>
      </c>
      <c r="F53" s="10">
        <f t="shared" si="13"/>
        <v>835915.17</v>
      </c>
      <c r="G53" s="10">
        <f t="shared" si="13"/>
        <v>896121.38</v>
      </c>
      <c r="H53" s="10">
        <f t="shared" si="13"/>
        <v>824621.35</v>
      </c>
      <c r="I53" s="10">
        <f>SUM(I54:I66)</f>
        <v>1109668.1</v>
      </c>
      <c r="J53" s="10">
        <f t="shared" si="13"/>
        <v>417892.48</v>
      </c>
      <c r="K53" s="5">
        <f>SUM(K54:K66)</f>
        <v>8414375.209999999</v>
      </c>
      <c r="L53" s="9"/>
    </row>
    <row r="54" spans="1:11" ht="16.5" customHeight="1">
      <c r="A54" s="7" t="s">
        <v>60</v>
      </c>
      <c r="B54" s="8">
        <v>1015116.8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1015116.8</v>
      </c>
    </row>
    <row r="55" spans="1:11" ht="16.5" customHeight="1">
      <c r="A55" s="7" t="s">
        <v>61</v>
      </c>
      <c r="B55" s="8">
        <v>146211.2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146211.2</v>
      </c>
    </row>
    <row r="56" spans="1:11" ht="16.5" customHeight="1">
      <c r="A56" s="7" t="s">
        <v>4</v>
      </c>
      <c r="B56" s="6">
        <v>0</v>
      </c>
      <c r="C56" s="8">
        <v>1137708.93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1137708.93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1290714.94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1290714.94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740404.86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740404.86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835915.17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835915.17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896121.38</v>
      </c>
      <c r="H60" s="6">
        <v>0</v>
      </c>
      <c r="I60" s="6">
        <v>0</v>
      </c>
      <c r="J60" s="6">
        <v>0</v>
      </c>
      <c r="K60" s="5">
        <f t="shared" si="14"/>
        <v>896121.38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824621.35</v>
      </c>
      <c r="I61" s="6">
        <v>0</v>
      </c>
      <c r="J61" s="6">
        <v>0</v>
      </c>
      <c r="K61" s="5">
        <f t="shared" si="14"/>
        <v>824621.35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398370.85</v>
      </c>
      <c r="J63" s="6">
        <v>0</v>
      </c>
      <c r="K63" s="5">
        <f t="shared" si="14"/>
        <v>398370.85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711297.25</v>
      </c>
      <c r="J64" s="6">
        <v>0</v>
      </c>
      <c r="K64" s="5">
        <f t="shared" si="14"/>
        <v>711297.25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417892.48</v>
      </c>
      <c r="K65" s="5">
        <f t="shared" si="14"/>
        <v>417892.48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2021-06-23T22:30:06Z</dcterms:modified>
  <cp:category/>
  <cp:version/>
  <cp:contentType/>
  <cp:contentStatus/>
</cp:coreProperties>
</file>