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<sst xmlns="http://schemas.openxmlformats.org/spreadsheetml/2006/main" count="74" uniqueCount="73">
  <si>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</si>
  <si>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</si>
  <si>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</si>
  <si>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</si>
  <si>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</si>
  <si>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</si>
  <si>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</si>
  <si>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</si>
  <si>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</si>
  <si>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</si>
  <si>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</si>
  <si>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</si>
  <si>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</si>
  <si>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</si>
  <si>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</si>
  <si>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</si>
  <si>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</si>
  <si>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</si>
  <si>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</si>
  <si>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</si>
  <si>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</si>
  <si>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</si>
  <si>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</si>
  <si>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</si>
  <si>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</si>
  <si>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</si>
  <si>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</si>
  <si>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</si>
  <si>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</si>
  <si>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</si>
  <si>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</si>
  <si>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</si>
  <si>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</si>
  <si>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</si>
  <si>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</si>
  <si>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</si>
  <si>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</si>
  <si>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</si>
  <si>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</si>
  <si>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</si>
  <si>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</si>
  <si>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</si>
  <si>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</si>
  <si>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</si>
  <si>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</si>
  <si>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</si>
  <si>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</si>
  <si>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</si>
  <si>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</si>
  <si>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</si>
  <si>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</si>
  <si>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</si>
  <si>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</si>
  <si>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</si>
  <si>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</si>
  <si>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</si>
  <si>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</si>
  <si>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</si>
  <si>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</si>
  <si>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</si>
  <si>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</si>
  <si>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</si>
  <si>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</si>
  <si>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</si>
  <si>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</si>
  <si>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</si>
  <si>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</si>
  <si>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</si>
  <si>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</si>
  <si>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</si>
  <si>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</si>
  <si>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</si>
  <si>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16/06/21 - VENCIMENTO 23/06/21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</si>
</sst>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240075</v>
      </c>
      <c r="C7" s="47">
        <f t="shared" si="0"/>
        <v>206036</v>
      </c>
      <c r="D7" s="47">
        <f t="shared" si="0"/>
        <v>272703</v>
      </c>
      <c r="E7" s="47">
        <f t="shared" si="0"/>
        <v>138927</v>
      </c>
      <c r="F7" s="47">
        <f t="shared" si="0"/>
        <v>164322</v>
      </c>
      <c r="G7" s="47">
        <f t="shared" si="0"/>
        <v>186861</v>
      </c>
      <c r="H7" s="47">
        <f t="shared" si="0"/>
        <v>212367</v>
      </c>
      <c r="I7" s="47">
        <f t="shared" si="0"/>
        <v>273263</v>
      </c>
      <c r="J7" s="47">
        <f t="shared" si="0"/>
        <v>83603</v>
      </c>
      <c r="K7" s="47">
        <f t="shared" si="0"/>
        <v>1778157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13759</v>
      </c>
      <c r="C8" s="45">
        <f t="shared" si="1"/>
        <v>13874</v>
      </c>
      <c r="D8" s="45">
        <f t="shared" si="1"/>
        <v>14657</v>
      </c>
      <c r="E8" s="45">
        <f t="shared" si="1"/>
        <v>8636</v>
      </c>
      <c r="F8" s="45">
        <f t="shared" si="1"/>
        <v>10048</v>
      </c>
      <c r="G8" s="45">
        <f t="shared" si="1"/>
        <v>6205</v>
      </c>
      <c r="H8" s="45">
        <f t="shared" si="1"/>
        <v>5554</v>
      </c>
      <c r="I8" s="45">
        <f t="shared" si="1"/>
        <v>14253</v>
      </c>
      <c r="J8" s="45">
        <f t="shared" si="1"/>
        <v>2444</v>
      </c>
      <c r="K8" s="38">
        <f>SUM(B8:J8)</f>
        <v>89430</v>
      </c>
      <c r="L8"/>
      <c r="M8"/>
      <c r="N8"/>
    </row>
    <row r="9" spans="1:14" ht="16.5" customHeight="1">
      <c r="A9" s="22" t="s">
        <v>35</v>
      </c>
      <c r="B9" s="45">
        <v>13736</v>
      </c>
      <c r="C9" s="45">
        <v>13871</v>
      </c>
      <c r="D9" s="45">
        <v>14651</v>
      </c>
      <c r="E9" s="45">
        <v>8598</v>
      </c>
      <c r="F9" s="45">
        <v>10038</v>
      </c>
      <c r="G9" s="45">
        <v>6203</v>
      </c>
      <c r="H9" s="45">
        <v>5554</v>
      </c>
      <c r="I9" s="45">
        <v>14215</v>
      </c>
      <c r="J9" s="45">
        <v>2444</v>
      </c>
      <c r="K9" s="38">
        <f>SUM(B9:J9)</f>
        <v>89310</v>
      </c>
      <c r="L9"/>
      <c r="M9"/>
      <c r="N9"/>
    </row>
    <row r="10" spans="1:14" ht="16.5" customHeight="1">
      <c r="A10" s="22" t="s">
        <v>34</v>
      </c>
      <c r="B10" s="45">
        <v>23</v>
      </c>
      <c r="C10" s="45">
        <v>3</v>
      </c>
      <c r="D10" s="45">
        <v>6</v>
      </c>
      <c r="E10" s="45">
        <v>38</v>
      </c>
      <c r="F10" s="45">
        <v>10</v>
      </c>
      <c r="G10" s="45">
        <v>2</v>
      </c>
      <c r="H10" s="45">
        <v>0</v>
      </c>
      <c r="I10" s="45">
        <v>38</v>
      </c>
      <c r="J10" s="45">
        <v>0</v>
      </c>
      <c r="K10" s="38">
        <f>SUM(B10:J10)</f>
        <v>120</v>
      </c>
      <c r="L10"/>
      <c r="M10"/>
      <c r="N10"/>
    </row>
    <row r="11" spans="1:14" ht="16.5" customHeight="1">
      <c r="A11" s="44" t="s">
        <v>33</v>
      </c>
      <c r="B11" s="43">
        <v>226316</v>
      </c>
      <c r="C11" s="43">
        <v>192162</v>
      </c>
      <c r="D11" s="43">
        <v>258046</v>
      </c>
      <c r="E11" s="43">
        <v>130291</v>
      </c>
      <c r="F11" s="43">
        <v>154274</v>
      </c>
      <c r="G11" s="43">
        <v>180656</v>
      </c>
      <c r="H11" s="43">
        <v>206813</v>
      </c>
      <c r="I11" s="43">
        <v>259010</v>
      </c>
      <c r="J11" s="43">
        <v>81159</v>
      </c>
      <c r="K11" s="38">
        <f>SUM(B11:J11)</f>
        <v>1688727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1.524144706553014</v>
      </c>
      <c r="C15" s="39">
        <v>1.548539079583575</v>
      </c>
      <c r="D15" s="39">
        <v>1.234700452635873</v>
      </c>
      <c r="E15" s="39">
        <v>1.642718015724513</v>
      </c>
      <c r="F15" s="39">
        <v>1.392015737268789</v>
      </c>
      <c r="G15" s="39">
        <v>1.35620425364625</v>
      </c>
      <c r="H15" s="39">
        <v>1.312904786629093</v>
      </c>
      <c r="I15" s="39">
        <v>1.36922880495904</v>
      </c>
      <c r="J15" s="39">
        <v>1.487456702346096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1261296.57</v>
      </c>
      <c r="C17" s="36">
        <f aca="true" t="shared" si="2" ref="C17:J17">C18+C19+C20+C21+C22+C23+C24</f>
        <v>1205903.73</v>
      </c>
      <c r="D17" s="36">
        <f t="shared" si="2"/>
        <v>1394652.5499999998</v>
      </c>
      <c r="E17" s="36">
        <f t="shared" si="2"/>
        <v>834913.85</v>
      </c>
      <c r="F17" s="36">
        <f t="shared" si="2"/>
        <v>881993.3499999999</v>
      </c>
      <c r="G17" s="36">
        <f t="shared" si="2"/>
        <v>983816.83</v>
      </c>
      <c r="H17" s="36">
        <f t="shared" si="2"/>
        <v>861419.9</v>
      </c>
      <c r="I17" s="36">
        <f t="shared" si="2"/>
        <v>1189129.24</v>
      </c>
      <c r="J17" s="36">
        <f t="shared" si="2"/>
        <v>437863.50999999995</v>
      </c>
      <c r="K17" s="36">
        <f aca="true" t="shared" si="3" ref="K17:K24">SUM(B17:J17)</f>
        <v>9050989.53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805835.75</v>
      </c>
      <c r="C18" s="30">
        <f t="shared" si="4"/>
        <v>759160.25</v>
      </c>
      <c r="D18" s="30">
        <f t="shared" si="4"/>
        <v>1113037.29</v>
      </c>
      <c r="E18" s="30">
        <f t="shared" si="4"/>
        <v>493663.2</v>
      </c>
      <c r="F18" s="30">
        <f t="shared" si="4"/>
        <v>617489.21</v>
      </c>
      <c r="G18" s="30">
        <f t="shared" si="4"/>
        <v>709978.37</v>
      </c>
      <c r="H18" s="30">
        <f t="shared" si="4"/>
        <v>643195.93</v>
      </c>
      <c r="I18" s="30">
        <f t="shared" si="4"/>
        <v>835446.97</v>
      </c>
      <c r="J18" s="30">
        <f t="shared" si="4"/>
        <v>289592.43</v>
      </c>
      <c r="K18" s="30">
        <f t="shared" si="3"/>
        <v>6267399.399999999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422374.54</v>
      </c>
      <c r="C19" s="30">
        <f t="shared" si="5"/>
        <v>416429.06</v>
      </c>
      <c r="D19" s="30">
        <f t="shared" si="5"/>
        <v>261230.36</v>
      </c>
      <c r="E19" s="30">
        <f t="shared" si="5"/>
        <v>317286.23</v>
      </c>
      <c r="F19" s="30">
        <f t="shared" si="5"/>
        <v>242065.49</v>
      </c>
      <c r="G19" s="30">
        <f t="shared" si="5"/>
        <v>252897.32</v>
      </c>
      <c r="H19" s="30">
        <f t="shared" si="5"/>
        <v>201259.09</v>
      </c>
      <c r="I19" s="30">
        <f t="shared" si="5"/>
        <v>308471.09</v>
      </c>
      <c r="J19" s="30">
        <f t="shared" si="5"/>
        <v>141163.77</v>
      </c>
      <c r="K19" s="30">
        <f t="shared" si="3"/>
        <v>2563176.9499999997</v>
      </c>
      <c r="L19"/>
      <c r="M19"/>
      <c r="N19"/>
    </row>
    <row r="20" spans="1:14" ht="16.5" customHeight="1">
      <c r="A20" s="18" t="s">
        <v>28</v>
      </c>
      <c r="B20" s="30">
        <v>31919.6</v>
      </c>
      <c r="C20" s="30">
        <v>27542.54</v>
      </c>
      <c r="D20" s="30">
        <v>20960.14</v>
      </c>
      <c r="E20" s="30">
        <v>21192.54</v>
      </c>
      <c r="F20" s="30">
        <v>21052.71</v>
      </c>
      <c r="G20" s="30">
        <v>19668.43</v>
      </c>
      <c r="H20" s="30">
        <v>22506.2</v>
      </c>
      <c r="I20" s="30">
        <v>42439.3</v>
      </c>
      <c r="J20" s="30">
        <v>11538.17</v>
      </c>
      <c r="K20" s="30">
        <f t="shared" si="3"/>
        <v>218819.63000000003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-219.26</v>
      </c>
      <c r="C23" s="30">
        <v>0</v>
      </c>
      <c r="D23" s="30">
        <v>0</v>
      </c>
      <c r="E23" s="30">
        <v>0</v>
      </c>
      <c r="F23" s="30">
        <v>0</v>
      </c>
      <c r="G23" s="30">
        <v>-113.23</v>
      </c>
      <c r="H23" s="30">
        <v>0</v>
      </c>
      <c r="I23" s="30">
        <v>0</v>
      </c>
      <c r="J23" s="30">
        <v>0</v>
      </c>
      <c r="K23" s="30">
        <f t="shared" si="3"/>
        <v>-332.49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-113375.41</v>
      </c>
      <c r="C27" s="30">
        <f t="shared" si="6"/>
        <v>-67679.44</v>
      </c>
      <c r="D27" s="30">
        <f t="shared" si="6"/>
        <v>-101183.86</v>
      </c>
      <c r="E27" s="30">
        <f t="shared" si="6"/>
        <v>-103529.76000000001</v>
      </c>
      <c r="F27" s="30">
        <f t="shared" si="6"/>
        <v>-44167.2</v>
      </c>
      <c r="G27" s="30">
        <f t="shared" si="6"/>
        <v>-90258.25</v>
      </c>
      <c r="H27" s="30">
        <f t="shared" si="6"/>
        <v>-38560.64</v>
      </c>
      <c r="I27" s="30">
        <f t="shared" si="6"/>
        <v>-84585.87</v>
      </c>
      <c r="J27" s="30">
        <f t="shared" si="6"/>
        <v>-23086.140000000003</v>
      </c>
      <c r="K27" s="30">
        <f aca="true" t="shared" si="7" ref="K27:K35">SUM(B27:J27)</f>
        <v>-666426.5700000001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-113375.41</v>
      </c>
      <c r="C28" s="30">
        <f t="shared" si="8"/>
        <v>-67679.44</v>
      </c>
      <c r="D28" s="30">
        <f t="shared" si="8"/>
        <v>-82070.7</v>
      </c>
      <c r="E28" s="30">
        <f t="shared" si="8"/>
        <v>-103529.76000000001</v>
      </c>
      <c r="F28" s="30">
        <f t="shared" si="8"/>
        <v>-44167.2</v>
      </c>
      <c r="G28" s="30">
        <f t="shared" si="8"/>
        <v>-90258.25</v>
      </c>
      <c r="H28" s="30">
        <f t="shared" si="8"/>
        <v>-38560.64</v>
      </c>
      <c r="I28" s="30">
        <f t="shared" si="8"/>
        <v>-84585.87</v>
      </c>
      <c r="J28" s="30">
        <f t="shared" si="8"/>
        <v>-17552.980000000003</v>
      </c>
      <c r="K28" s="30">
        <f t="shared" si="7"/>
        <v>-641780.25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-60438.4</v>
      </c>
      <c r="C29" s="30">
        <f aca="true" t="shared" si="9" ref="C29:J29">-ROUND((C9)*$E$3,2)</f>
        <v>-61032.4</v>
      </c>
      <c r="D29" s="30">
        <f t="shared" si="9"/>
        <v>-64464.4</v>
      </c>
      <c r="E29" s="30">
        <f t="shared" si="9"/>
        <v>-37831.2</v>
      </c>
      <c r="F29" s="30">
        <f t="shared" si="9"/>
        <v>-44167.2</v>
      </c>
      <c r="G29" s="30">
        <f t="shared" si="9"/>
        <v>-27293.2</v>
      </c>
      <c r="H29" s="30">
        <f t="shared" si="9"/>
        <v>-24437.6</v>
      </c>
      <c r="I29" s="30">
        <f t="shared" si="9"/>
        <v>-62546</v>
      </c>
      <c r="J29" s="30">
        <f t="shared" si="9"/>
        <v>-10753.6</v>
      </c>
      <c r="K29" s="30">
        <f t="shared" si="7"/>
        <v>-392964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-1262.8</v>
      </c>
      <c r="C31" s="30">
        <v>-391.6</v>
      </c>
      <c r="D31" s="30">
        <v>-431.2</v>
      </c>
      <c r="E31" s="30">
        <v>-1016.4</v>
      </c>
      <c r="F31" s="26">
        <v>0</v>
      </c>
      <c r="G31" s="30">
        <v>-338.8</v>
      </c>
      <c r="H31" s="30">
        <v>-107.55</v>
      </c>
      <c r="I31" s="30">
        <v>-167.86</v>
      </c>
      <c r="J31" s="30">
        <v>-51.78</v>
      </c>
      <c r="K31" s="30">
        <f t="shared" si="7"/>
        <v>-3767.9900000000007</v>
      </c>
      <c r="L31"/>
      <c r="M31"/>
      <c r="N31"/>
    </row>
    <row r="32" spans="1:14" ht="16.5" customHeight="1">
      <c r="A32" s="25" t="s">
        <v>21</v>
      </c>
      <c r="B32" s="30">
        <v>-51674.21</v>
      </c>
      <c r="C32" s="30">
        <v>-6255.44</v>
      </c>
      <c r="D32" s="30">
        <v>-17175.1</v>
      </c>
      <c r="E32" s="30">
        <v>-64682.16</v>
      </c>
      <c r="F32" s="26">
        <v>0</v>
      </c>
      <c r="G32" s="30">
        <v>-62626.25</v>
      </c>
      <c r="H32" s="30">
        <v>-14015.49</v>
      </c>
      <c r="I32" s="30">
        <v>-21872.01</v>
      </c>
      <c r="J32" s="30">
        <v>-6747.6</v>
      </c>
      <c r="K32" s="30">
        <f t="shared" si="7"/>
        <v>-245048.26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1147921.1600000001</v>
      </c>
      <c r="C47" s="27">
        <f aca="true" t="shared" si="11" ref="C47:J47">IF(C17+C27+C48&lt;0,0,C17+C27+C48)</f>
        <v>1138224.29</v>
      </c>
      <c r="D47" s="27">
        <f t="shared" si="11"/>
        <v>1293468.6899999997</v>
      </c>
      <c r="E47" s="27">
        <f t="shared" si="11"/>
        <v>731384.09</v>
      </c>
      <c r="F47" s="27">
        <f t="shared" si="11"/>
        <v>837826.1499999999</v>
      </c>
      <c r="G47" s="27">
        <f t="shared" si="11"/>
        <v>893558.58</v>
      </c>
      <c r="H47" s="27">
        <f t="shared" si="11"/>
        <v>822859.26</v>
      </c>
      <c r="I47" s="27">
        <f t="shared" si="11"/>
        <v>1104543.37</v>
      </c>
      <c r="J47" s="27">
        <f t="shared" si="11"/>
        <v>414777.36999999994</v>
      </c>
      <c r="K47" s="20">
        <f>SUM(B47:J47)</f>
        <v>8384562.959999999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1147921.15</v>
      </c>
      <c r="C53" s="10">
        <f t="shared" si="13"/>
        <v>1138224.29</v>
      </c>
      <c r="D53" s="10">
        <f t="shared" si="13"/>
        <v>1293468.69</v>
      </c>
      <c r="E53" s="10">
        <f t="shared" si="13"/>
        <v>731384.1</v>
      </c>
      <c r="F53" s="10">
        <f t="shared" si="13"/>
        <v>837826.15</v>
      </c>
      <c r="G53" s="10">
        <f t="shared" si="13"/>
        <v>893558.57</v>
      </c>
      <c r="H53" s="10">
        <f t="shared" si="13"/>
        <v>822859.26</v>
      </c>
      <c r="I53" s="10">
        <f>SUM(I54:I66)</f>
        <v>1104543.36</v>
      </c>
      <c r="J53" s="10">
        <f t="shared" si="13"/>
        <v>414777.37</v>
      </c>
      <c r="K53" s="5">
        <f>SUM(K54:K66)</f>
        <v>8384562.9399999995</v>
      </c>
      <c r="L53" s="9"/>
    </row>
    <row r="54" spans="1:11" ht="16.5" customHeight="1">
      <c r="A54" s="7" t="s">
        <v>60</v>
      </c>
      <c r="B54" s="8">
        <v>1003397.88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1003397.88</v>
      </c>
    </row>
    <row r="55" spans="1:11" ht="16.5" customHeight="1">
      <c r="A55" s="7" t="s">
        <v>61</v>
      </c>
      <c r="B55" s="8">
        <v>144523.27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144523.27</v>
      </c>
    </row>
    <row r="56" spans="1:11" ht="16.5" customHeight="1">
      <c r="A56" s="7" t="s">
        <v>4</v>
      </c>
      <c r="B56" s="6">
        <v>0</v>
      </c>
      <c r="C56" s="8">
        <v>1138224.29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1138224.29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1293468.69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1293468.69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731384.1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731384.1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837826.15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837826.15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893558.57</v>
      </c>
      <c r="H60" s="6">
        <v>0</v>
      </c>
      <c r="I60" s="6">
        <v>0</v>
      </c>
      <c r="J60" s="6">
        <v>0</v>
      </c>
      <c r="K60" s="5">
        <f t="shared" si="14"/>
        <v>893558.57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822859.26</v>
      </c>
      <c r="I61" s="6">
        <v>0</v>
      </c>
      <c r="J61" s="6">
        <v>0</v>
      </c>
      <c r="K61" s="5">
        <f t="shared" si="14"/>
        <v>822859.26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401391.06</v>
      </c>
      <c r="J63" s="6">
        <v>0</v>
      </c>
      <c r="K63" s="5">
        <f t="shared" si="14"/>
        <v>401391.06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703152.3</v>
      </c>
      <c r="J64" s="6">
        <v>0</v>
      </c>
      <c r="K64" s="5">
        <f t="shared" si="14"/>
        <v>703152.3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414777.37</v>
      </c>
      <c r="K65" s="5">
        <f t="shared" si="14"/>
        <v>414777.37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2021-06-22T18:43:40Z</dcterms:modified>
  <cp:category/>
  <cp:version/>
  <cp:contentType/>
  <cp:contentStatus/>
</cp:coreProperties>
</file>