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<sst xmlns="http://schemas.openxmlformats.org/spreadsheetml/2006/main" count="74" uniqueCount="73">
  <si>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</si>
  <si>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</si>
  <si>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</si>
  <si>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</si>
  <si>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</si>
  <si>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</si>
  <si>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</si>
  <si>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</si>
  <si>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</si>
  <si>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</si>
  <si>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</si>
  <si>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</si>
  <si>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</si>
  <si>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</si>
  <si>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</si>
  <si>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</si>
  <si>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</si>
  <si>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</si>
  <si>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</si>
  <si>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</si>
  <si>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</si>
  <si>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</si>
  <si>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</si>
  <si>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</si>
  <si>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</si>
  <si>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</si>
  <si>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</si>
  <si>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</si>
  <si>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</si>
  <si>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</si>
  <si>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</si>
  <si>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</si>
  <si>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</si>
  <si>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</si>
  <si>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</si>
  <si>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</si>
  <si>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</si>
  <si>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</si>
  <si>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</si>
  <si>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</si>
  <si>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</si>
  <si>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</si>
  <si>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</si>
  <si>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</si>
  <si>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</si>
  <si>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</si>
  <si>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</si>
  <si>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</si>
  <si>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</si>
  <si>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</si>
  <si>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</si>
  <si>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</si>
  <si>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</si>
  <si>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</si>
  <si>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</si>
  <si>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</si>
  <si>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</si>
  <si>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</si>
  <si>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</si>
  <si>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</si>
  <si>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</si>
  <si>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</si>
  <si>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</si>
  <si>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</si>
  <si>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</si>
  <si>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</si>
  <si>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</si>
  <si>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</si>
  <si>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</si>
  <si>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</si>
  <si>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</si>
  <si>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</si>
  <si>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15/06/21 - VENCIMENTO 22/06/21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</si>
</sst>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239611</v>
      </c>
      <c r="C7" s="47">
        <f t="shared" si="0"/>
        <v>205216</v>
      </c>
      <c r="D7" s="47">
        <f t="shared" si="0"/>
        <v>272259</v>
      </c>
      <c r="E7" s="47">
        <f t="shared" si="0"/>
        <v>138781</v>
      </c>
      <c r="F7" s="47">
        <f t="shared" si="0"/>
        <v>163411</v>
      </c>
      <c r="G7" s="47">
        <f t="shared" si="0"/>
        <v>187419</v>
      </c>
      <c r="H7" s="47">
        <f t="shared" si="0"/>
        <v>210465</v>
      </c>
      <c r="I7" s="47">
        <f t="shared" si="0"/>
        <v>273702</v>
      </c>
      <c r="J7" s="47">
        <f t="shared" si="0"/>
        <v>82559</v>
      </c>
      <c r="K7" s="47">
        <f t="shared" si="0"/>
        <v>1773423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14021</v>
      </c>
      <c r="C8" s="45">
        <f t="shared" si="1"/>
        <v>14191</v>
      </c>
      <c r="D8" s="45">
        <f t="shared" si="1"/>
        <v>14872</v>
      </c>
      <c r="E8" s="45">
        <f t="shared" si="1"/>
        <v>8513</v>
      </c>
      <c r="F8" s="45">
        <f t="shared" si="1"/>
        <v>10197</v>
      </c>
      <c r="G8" s="45">
        <f t="shared" si="1"/>
        <v>6448</v>
      </c>
      <c r="H8" s="45">
        <f t="shared" si="1"/>
        <v>5620</v>
      </c>
      <c r="I8" s="45">
        <f t="shared" si="1"/>
        <v>14678</v>
      </c>
      <c r="J8" s="45">
        <f t="shared" si="1"/>
        <v>2458</v>
      </c>
      <c r="K8" s="38">
        <f>SUM(B8:J8)</f>
        <v>90998</v>
      </c>
      <c r="L8"/>
      <c r="M8"/>
      <c r="N8"/>
    </row>
    <row r="9" spans="1:14" ht="16.5" customHeight="1">
      <c r="A9" s="22" t="s">
        <v>35</v>
      </c>
      <c r="B9" s="45">
        <v>14008</v>
      </c>
      <c r="C9" s="45">
        <v>14189</v>
      </c>
      <c r="D9" s="45">
        <v>14867</v>
      </c>
      <c r="E9" s="45">
        <v>8486</v>
      </c>
      <c r="F9" s="45">
        <v>10189</v>
      </c>
      <c r="G9" s="45">
        <v>6447</v>
      </c>
      <c r="H9" s="45">
        <v>5620</v>
      </c>
      <c r="I9" s="45">
        <v>14651</v>
      </c>
      <c r="J9" s="45">
        <v>2458</v>
      </c>
      <c r="K9" s="38">
        <f>SUM(B9:J9)</f>
        <v>90915</v>
      </c>
      <c r="L9"/>
      <c r="M9"/>
      <c r="N9"/>
    </row>
    <row r="10" spans="1:14" ht="16.5" customHeight="1">
      <c r="A10" s="22" t="s">
        <v>34</v>
      </c>
      <c r="B10" s="45">
        <v>13</v>
      </c>
      <c r="C10" s="45">
        <v>2</v>
      </c>
      <c r="D10" s="45">
        <v>5</v>
      </c>
      <c r="E10" s="45">
        <v>27</v>
      </c>
      <c r="F10" s="45">
        <v>8</v>
      </c>
      <c r="G10" s="45">
        <v>1</v>
      </c>
      <c r="H10" s="45">
        <v>0</v>
      </c>
      <c r="I10" s="45">
        <v>27</v>
      </c>
      <c r="J10" s="45">
        <v>0</v>
      </c>
      <c r="K10" s="38">
        <f>SUM(B10:J10)</f>
        <v>83</v>
      </c>
      <c r="L10"/>
      <c r="M10"/>
      <c r="N10"/>
    </row>
    <row r="11" spans="1:14" ht="16.5" customHeight="1">
      <c r="A11" s="44" t="s">
        <v>33</v>
      </c>
      <c r="B11" s="43">
        <v>225590</v>
      </c>
      <c r="C11" s="43">
        <v>191025</v>
      </c>
      <c r="D11" s="43">
        <v>257387</v>
      </c>
      <c r="E11" s="43">
        <v>130268</v>
      </c>
      <c r="F11" s="43">
        <v>153214</v>
      </c>
      <c r="G11" s="43">
        <v>180971</v>
      </c>
      <c r="H11" s="43">
        <v>204845</v>
      </c>
      <c r="I11" s="43">
        <v>259024</v>
      </c>
      <c r="J11" s="43">
        <v>80101</v>
      </c>
      <c r="K11" s="38">
        <f>SUM(B11:J11)</f>
        <v>1682425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3.3566</v>
      </c>
      <c r="C13" s="42">
        <v>3.6846</v>
      </c>
      <c r="D13" s="42">
        <v>4.0815</v>
      </c>
      <c r="E13" s="42">
        <v>3.5534</v>
      </c>
      <c r="F13" s="42">
        <v>3.7578</v>
      </c>
      <c r="G13" s="42">
        <v>3.7995</v>
      </c>
      <c r="H13" s="42">
        <v>3.0287</v>
      </c>
      <c r="I13" s="42">
        <v>3.0573</v>
      </c>
      <c r="J13" s="42">
        <v>3.4639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1.529115220541129</v>
      </c>
      <c r="C15" s="39">
        <v>1.553691499903791</v>
      </c>
      <c r="D15" s="39">
        <v>1.238507442876804</v>
      </c>
      <c r="E15" s="39">
        <v>1.648143166601495</v>
      </c>
      <c r="F15" s="39">
        <v>1.398109347602588</v>
      </c>
      <c r="G15" s="39">
        <v>1.355683676351264</v>
      </c>
      <c r="H15" s="39">
        <v>1.322102698038559</v>
      </c>
      <c r="I15" s="39">
        <v>1.364915816381938</v>
      </c>
      <c r="J15" s="39">
        <v>1.511211141490201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1263095.7700000003</v>
      </c>
      <c r="C17" s="36">
        <f aca="true" t="shared" si="2" ref="C17:J17">C18+C19+C20+C21+C22+C23+C24</f>
        <v>1204347.91</v>
      </c>
      <c r="D17" s="36">
        <f t="shared" si="2"/>
        <v>1396507.47</v>
      </c>
      <c r="E17" s="36">
        <f t="shared" si="2"/>
        <v>836597.74</v>
      </c>
      <c r="F17" s="36">
        <f t="shared" si="2"/>
        <v>881171.2299999999</v>
      </c>
      <c r="G17" s="36">
        <f t="shared" si="2"/>
        <v>986037.08</v>
      </c>
      <c r="H17" s="36">
        <f t="shared" si="2"/>
        <v>860005.8200000001</v>
      </c>
      <c r="I17" s="36">
        <f t="shared" si="2"/>
        <v>1187652.5799999998</v>
      </c>
      <c r="J17" s="36">
        <f t="shared" si="2"/>
        <v>438843.44</v>
      </c>
      <c r="K17" s="36">
        <f aca="true" t="shared" si="3" ref="K17:K24">SUM(B17:J17)</f>
        <v>9054259.04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804278.28</v>
      </c>
      <c r="C18" s="30">
        <f t="shared" si="4"/>
        <v>756138.87</v>
      </c>
      <c r="D18" s="30">
        <f t="shared" si="4"/>
        <v>1111225.11</v>
      </c>
      <c r="E18" s="30">
        <f t="shared" si="4"/>
        <v>493144.41</v>
      </c>
      <c r="F18" s="30">
        <f t="shared" si="4"/>
        <v>614065.86</v>
      </c>
      <c r="G18" s="30">
        <f t="shared" si="4"/>
        <v>712098.49</v>
      </c>
      <c r="H18" s="30">
        <f t="shared" si="4"/>
        <v>637435.35</v>
      </c>
      <c r="I18" s="30">
        <f t="shared" si="4"/>
        <v>836789.12</v>
      </c>
      <c r="J18" s="30">
        <f t="shared" si="4"/>
        <v>285976.12</v>
      </c>
      <c r="K18" s="30">
        <f t="shared" si="3"/>
        <v>6251151.609999999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425555.88</v>
      </c>
      <c r="C19" s="30">
        <f t="shared" si="5"/>
        <v>418667.67</v>
      </c>
      <c r="D19" s="30">
        <f t="shared" si="5"/>
        <v>265035.46</v>
      </c>
      <c r="E19" s="30">
        <f t="shared" si="5"/>
        <v>319628.18</v>
      </c>
      <c r="F19" s="30">
        <f t="shared" si="5"/>
        <v>244465.36</v>
      </c>
      <c r="G19" s="30">
        <f t="shared" si="5"/>
        <v>253281.81</v>
      </c>
      <c r="H19" s="30">
        <f t="shared" si="5"/>
        <v>205319.65</v>
      </c>
      <c r="I19" s="30">
        <f t="shared" si="5"/>
        <v>305357.58</v>
      </c>
      <c r="J19" s="30">
        <f t="shared" si="5"/>
        <v>146194.18</v>
      </c>
      <c r="K19" s="30">
        <f t="shared" si="3"/>
        <v>2583505.77</v>
      </c>
      <c r="L19"/>
      <c r="M19"/>
      <c r="N19"/>
    </row>
    <row r="20" spans="1:14" ht="16.5" customHeight="1">
      <c r="A20" s="18" t="s">
        <v>28</v>
      </c>
      <c r="B20" s="30">
        <v>31985.3</v>
      </c>
      <c r="C20" s="30">
        <v>26769.49</v>
      </c>
      <c r="D20" s="30">
        <v>20822.14</v>
      </c>
      <c r="E20" s="30">
        <v>21053.27</v>
      </c>
      <c r="F20" s="30">
        <v>21254.07</v>
      </c>
      <c r="G20" s="30">
        <v>19270.84</v>
      </c>
      <c r="H20" s="30">
        <v>22898.27</v>
      </c>
      <c r="I20" s="30">
        <v>42734</v>
      </c>
      <c r="J20" s="30">
        <v>11104</v>
      </c>
      <c r="K20" s="30">
        <f t="shared" si="3"/>
        <v>217891.37999999998</v>
      </c>
      <c r="L20"/>
      <c r="M20"/>
      <c r="N20"/>
    </row>
    <row r="21" spans="1:14" ht="16.5" customHeight="1">
      <c r="A21" s="18" t="s">
        <v>27</v>
      </c>
      <c r="B21" s="30">
        <v>1385.94</v>
      </c>
      <c r="C21" s="34">
        <v>2771.88</v>
      </c>
      <c r="D21" s="34">
        <v>4157.82</v>
      </c>
      <c r="E21" s="30">
        <v>2771.88</v>
      </c>
      <c r="F21" s="30">
        <v>1385.94</v>
      </c>
      <c r="G21" s="34">
        <v>1385.94</v>
      </c>
      <c r="H21" s="34">
        <v>2771.88</v>
      </c>
      <c r="I21" s="34">
        <v>2771.88</v>
      </c>
      <c r="J21" s="34">
        <v>1385.94</v>
      </c>
      <c r="K21" s="30">
        <f t="shared" si="3"/>
        <v>20789.100000000002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-4733.06</v>
      </c>
      <c r="E22" s="30">
        <v>0</v>
      </c>
      <c r="F22" s="30">
        <v>0</v>
      </c>
      <c r="G22" s="30">
        <v>0</v>
      </c>
      <c r="H22" s="30">
        <v>-8313.2</v>
      </c>
      <c r="I22" s="30">
        <v>0</v>
      </c>
      <c r="J22" s="30">
        <v>-5816.8</v>
      </c>
      <c r="K22" s="30">
        <f t="shared" si="3"/>
        <v>-18863.06</v>
      </c>
      <c r="L22"/>
      <c r="M22"/>
      <c r="N22"/>
    </row>
    <row r="23" spans="1:14" ht="16.5" customHeight="1">
      <c r="A23" s="18" t="s">
        <v>69</v>
      </c>
      <c r="B23" s="30">
        <v>-109.63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-106.13</v>
      </c>
      <c r="I23" s="30">
        <v>0</v>
      </c>
      <c r="J23" s="30">
        <v>0</v>
      </c>
      <c r="K23" s="30">
        <f t="shared" si="3"/>
        <v>-215.76</v>
      </c>
      <c r="L23"/>
      <c r="M23"/>
      <c r="N23"/>
    </row>
    <row r="24" spans="1:14" ht="16.5" customHeight="1">
      <c r="A24" s="18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-179670.53</v>
      </c>
      <c r="C27" s="30">
        <f t="shared" si="6"/>
        <v>-69040.15</v>
      </c>
      <c r="D27" s="30">
        <f t="shared" si="6"/>
        <v>-116897.02</v>
      </c>
      <c r="E27" s="30">
        <f t="shared" si="6"/>
        <v>-156557.9</v>
      </c>
      <c r="F27" s="30">
        <f t="shared" si="6"/>
        <v>-44831.6</v>
      </c>
      <c r="G27" s="30">
        <f t="shared" si="6"/>
        <v>-172295.51</v>
      </c>
      <c r="H27" s="30">
        <f t="shared" si="6"/>
        <v>-52192.03999999999</v>
      </c>
      <c r="I27" s="30">
        <f t="shared" si="6"/>
        <v>-107323.70999999999</v>
      </c>
      <c r="J27" s="30">
        <f t="shared" si="6"/>
        <v>-29570.600000000002</v>
      </c>
      <c r="K27" s="30">
        <f aca="true" t="shared" si="7" ref="K27:K35">SUM(B27:J27)</f>
        <v>-928379.0599999999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-179670.53</v>
      </c>
      <c r="C28" s="30">
        <f t="shared" si="8"/>
        <v>-69040.15</v>
      </c>
      <c r="D28" s="30">
        <f t="shared" si="8"/>
        <v>-97783.86</v>
      </c>
      <c r="E28" s="30">
        <f t="shared" si="8"/>
        <v>-156557.9</v>
      </c>
      <c r="F28" s="30">
        <f t="shared" si="8"/>
        <v>-44831.6</v>
      </c>
      <c r="G28" s="30">
        <f t="shared" si="8"/>
        <v>-172295.51</v>
      </c>
      <c r="H28" s="30">
        <f t="shared" si="8"/>
        <v>-52192.03999999999</v>
      </c>
      <c r="I28" s="30">
        <f t="shared" si="8"/>
        <v>-107323.70999999999</v>
      </c>
      <c r="J28" s="30">
        <f t="shared" si="8"/>
        <v>-24037.440000000002</v>
      </c>
      <c r="K28" s="30">
        <f t="shared" si="7"/>
        <v>-903732.74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-61635.2</v>
      </c>
      <c r="C29" s="30">
        <f aca="true" t="shared" si="9" ref="C29:J29">-ROUND((C9)*$E$3,2)</f>
        <v>-62431.6</v>
      </c>
      <c r="D29" s="30">
        <f t="shared" si="9"/>
        <v>-65414.8</v>
      </c>
      <c r="E29" s="30">
        <f t="shared" si="9"/>
        <v>-37338.4</v>
      </c>
      <c r="F29" s="30">
        <f t="shared" si="9"/>
        <v>-44831.6</v>
      </c>
      <c r="G29" s="30">
        <f t="shared" si="9"/>
        <v>-28366.8</v>
      </c>
      <c r="H29" s="30">
        <f t="shared" si="9"/>
        <v>-24728</v>
      </c>
      <c r="I29" s="30">
        <f t="shared" si="9"/>
        <v>-64464.4</v>
      </c>
      <c r="J29" s="30">
        <f t="shared" si="9"/>
        <v>-10815.2</v>
      </c>
      <c r="K29" s="30">
        <f t="shared" si="7"/>
        <v>-400026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-2802.8</v>
      </c>
      <c r="C31" s="30">
        <v>-585.2</v>
      </c>
      <c r="D31" s="30">
        <v>-1078</v>
      </c>
      <c r="E31" s="30">
        <v>-1355.2</v>
      </c>
      <c r="F31" s="26">
        <v>0</v>
      </c>
      <c r="G31" s="30">
        <v>-862.4</v>
      </c>
      <c r="H31" s="30">
        <v>-239.94</v>
      </c>
      <c r="I31" s="30">
        <v>-374.43</v>
      </c>
      <c r="J31" s="30">
        <v>-115.51</v>
      </c>
      <c r="K31" s="30">
        <f t="shared" si="7"/>
        <v>-7413.48</v>
      </c>
      <c r="L31"/>
      <c r="M31"/>
      <c r="N31"/>
    </row>
    <row r="32" spans="1:14" ht="16.5" customHeight="1">
      <c r="A32" s="25" t="s">
        <v>21</v>
      </c>
      <c r="B32" s="30">
        <v>-115232.53</v>
      </c>
      <c r="C32" s="30">
        <v>-6023.35</v>
      </c>
      <c r="D32" s="30">
        <v>-31291.06</v>
      </c>
      <c r="E32" s="30">
        <v>-117864.3</v>
      </c>
      <c r="F32" s="26">
        <v>0</v>
      </c>
      <c r="G32" s="30">
        <v>-143066.31</v>
      </c>
      <c r="H32" s="30">
        <v>-27224.1</v>
      </c>
      <c r="I32" s="30">
        <v>-42484.88</v>
      </c>
      <c r="J32" s="30">
        <v>-13106.73</v>
      </c>
      <c r="K32" s="30">
        <f t="shared" si="7"/>
        <v>-496293.25999999995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-19113.16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-5533.16</v>
      </c>
      <c r="K33" s="30">
        <f t="shared" si="7"/>
        <v>-24646.32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-19113.16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-5533.16</v>
      </c>
      <c r="K34" s="30">
        <f t="shared" si="7"/>
        <v>-24646.32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1083425.2400000002</v>
      </c>
      <c r="C47" s="27">
        <f aca="true" t="shared" si="11" ref="C47:J47">IF(C17+C27+C48&lt;0,0,C17+C27+C48)</f>
        <v>1135307.76</v>
      </c>
      <c r="D47" s="27">
        <f t="shared" si="11"/>
        <v>1279610.45</v>
      </c>
      <c r="E47" s="27">
        <f t="shared" si="11"/>
        <v>680039.84</v>
      </c>
      <c r="F47" s="27">
        <f t="shared" si="11"/>
        <v>836339.6299999999</v>
      </c>
      <c r="G47" s="27">
        <f t="shared" si="11"/>
        <v>813741.57</v>
      </c>
      <c r="H47" s="27">
        <f t="shared" si="11"/>
        <v>807813.78</v>
      </c>
      <c r="I47" s="27">
        <f t="shared" si="11"/>
        <v>1080328.8699999999</v>
      </c>
      <c r="J47" s="27">
        <f t="shared" si="11"/>
        <v>409272.84</v>
      </c>
      <c r="K47" s="20">
        <f>SUM(B47:J47)</f>
        <v>8125879.98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1083425.25</v>
      </c>
      <c r="C53" s="10">
        <f t="shared" si="13"/>
        <v>1135307.76</v>
      </c>
      <c r="D53" s="10">
        <f t="shared" si="13"/>
        <v>1279610.45</v>
      </c>
      <c r="E53" s="10">
        <f t="shared" si="13"/>
        <v>680039.83</v>
      </c>
      <c r="F53" s="10">
        <f t="shared" si="13"/>
        <v>836339.62</v>
      </c>
      <c r="G53" s="10">
        <f t="shared" si="13"/>
        <v>813741.56</v>
      </c>
      <c r="H53" s="10">
        <f t="shared" si="13"/>
        <v>807813.77</v>
      </c>
      <c r="I53" s="10">
        <f>SUM(I54:I66)</f>
        <v>1080328.88</v>
      </c>
      <c r="J53" s="10">
        <f t="shared" si="13"/>
        <v>409272.84</v>
      </c>
      <c r="K53" s="5">
        <f>SUM(K54:K66)</f>
        <v>8125879.96</v>
      </c>
      <c r="L53" s="9"/>
    </row>
    <row r="54" spans="1:11" ht="16.5" customHeight="1">
      <c r="A54" s="7" t="s">
        <v>60</v>
      </c>
      <c r="B54" s="8">
        <v>946588.64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946588.64</v>
      </c>
    </row>
    <row r="55" spans="1:11" ht="16.5" customHeight="1">
      <c r="A55" s="7" t="s">
        <v>61</v>
      </c>
      <c r="B55" s="8">
        <v>136836.61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136836.61</v>
      </c>
    </row>
    <row r="56" spans="1:11" ht="16.5" customHeight="1">
      <c r="A56" s="7" t="s">
        <v>4</v>
      </c>
      <c r="B56" s="6">
        <v>0</v>
      </c>
      <c r="C56" s="8">
        <v>1135307.76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1135307.76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1279610.45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1279610.45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680039.83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680039.83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836339.62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836339.62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813741.56</v>
      </c>
      <c r="H60" s="6">
        <v>0</v>
      </c>
      <c r="I60" s="6">
        <v>0</v>
      </c>
      <c r="J60" s="6">
        <v>0</v>
      </c>
      <c r="K60" s="5">
        <f t="shared" si="14"/>
        <v>813741.56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807813.77</v>
      </c>
      <c r="I61" s="6">
        <v>0</v>
      </c>
      <c r="J61" s="6">
        <v>0</v>
      </c>
      <c r="K61" s="5">
        <f t="shared" si="14"/>
        <v>807813.77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400910.05</v>
      </c>
      <c r="J63" s="6">
        <v>0</v>
      </c>
      <c r="K63" s="5">
        <f t="shared" si="14"/>
        <v>400910.05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679418.83</v>
      </c>
      <c r="J64" s="6">
        <v>0</v>
      </c>
      <c r="K64" s="5">
        <f t="shared" si="14"/>
        <v>679418.83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409272.84</v>
      </c>
      <c r="K65" s="5">
        <f t="shared" si="14"/>
        <v>409272.84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2021-06-21T18:27:51Z</dcterms:modified>
  <cp:category/>
  <cp:version/>
  <cp:contentType/>
  <cp:contentStatus/>
</cp:coreProperties>
</file>