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<sst xmlns="http://schemas.openxmlformats.org/spreadsheetml/2006/main" count="74" uniqueCount="73">
  <si>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</si>
  <si>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</si>
  <si>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</si>
  <si>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</si>
  <si>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</si>
  <si>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</si>
  <si>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</si>
  <si>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</si>
  <si>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</si>
  <si>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</si>
  <si>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</si>
  <si>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</si>
  <si>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</si>
  <si>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</si>
  <si>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</si>
  <si>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</si>
  <si>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</si>
  <si>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</si>
  <si>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</si>
  <si>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</si>
  <si>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</si>
  <si>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</si>
  <si>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</si>
  <si>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</si>
  <si>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</si>
  <si>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</si>
  <si>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</si>
  <si>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</si>
  <si>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</si>
  <si>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</si>
  <si>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</si>
  <si>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</si>
  <si>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</si>
  <si>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</si>
  <si>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</si>
  <si>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</si>
  <si>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</si>
  <si>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</si>
  <si>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</si>
  <si>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</si>
  <si>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</si>
  <si>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</si>
  <si>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</si>
  <si>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</si>
  <si>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</si>
  <si>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</si>
  <si>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</si>
  <si>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</si>
  <si>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</si>
  <si>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</si>
  <si>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</si>
  <si>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</si>
  <si>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</si>
  <si>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</si>
  <si>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</si>
  <si>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</si>
  <si>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</si>
  <si>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</si>
  <si>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</si>
  <si>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</si>
  <si>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</si>
  <si>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</si>
  <si>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</si>
  <si>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</si>
  <si>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</si>
  <si>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</si>
  <si>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</si>
  <si>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</si>
  <si>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</si>
  <si>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</si>
  <si>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</si>
  <si>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</si>
  <si>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14/06/21 - VENCIMENTO 21/06/21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</si>
</sst>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231993</v>
      </c>
      <c r="C7" s="47">
        <f t="shared" si="0"/>
        <v>200240</v>
      </c>
      <c r="D7" s="47">
        <f t="shared" si="0"/>
        <v>260488</v>
      </c>
      <c r="E7" s="47">
        <f t="shared" si="0"/>
        <v>135280</v>
      </c>
      <c r="F7" s="47">
        <f t="shared" si="0"/>
        <v>158674</v>
      </c>
      <c r="G7" s="47">
        <f t="shared" si="0"/>
        <v>180567</v>
      </c>
      <c r="H7" s="47">
        <f t="shared" si="0"/>
        <v>206433</v>
      </c>
      <c r="I7" s="47">
        <f t="shared" si="0"/>
        <v>264670</v>
      </c>
      <c r="J7" s="47">
        <f t="shared" si="0"/>
        <v>79848</v>
      </c>
      <c r="K7" s="47">
        <f t="shared" si="0"/>
        <v>1718193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14529</v>
      </c>
      <c r="C8" s="45">
        <f t="shared" si="1"/>
        <v>14629</v>
      </c>
      <c r="D8" s="45">
        <f t="shared" si="1"/>
        <v>15433</v>
      </c>
      <c r="E8" s="45">
        <f t="shared" si="1"/>
        <v>9006</v>
      </c>
      <c r="F8" s="45">
        <f t="shared" si="1"/>
        <v>10634</v>
      </c>
      <c r="G8" s="45">
        <f t="shared" si="1"/>
        <v>6722</v>
      </c>
      <c r="H8" s="45">
        <f t="shared" si="1"/>
        <v>6236</v>
      </c>
      <c r="I8" s="45">
        <f t="shared" si="1"/>
        <v>14896</v>
      </c>
      <c r="J8" s="45">
        <f t="shared" si="1"/>
        <v>2542</v>
      </c>
      <c r="K8" s="38">
        <f>SUM(B8:J8)</f>
        <v>94627</v>
      </c>
      <c r="L8"/>
      <c r="M8"/>
      <c r="N8"/>
    </row>
    <row r="9" spans="1:14" ht="16.5" customHeight="1">
      <c r="A9" s="22" t="s">
        <v>35</v>
      </c>
      <c r="B9" s="45">
        <v>14511</v>
      </c>
      <c r="C9" s="45">
        <v>14627</v>
      </c>
      <c r="D9" s="45">
        <v>15430</v>
      </c>
      <c r="E9" s="45">
        <v>8964</v>
      </c>
      <c r="F9" s="45">
        <v>10628</v>
      </c>
      <c r="G9" s="45">
        <v>6717</v>
      </c>
      <c r="H9" s="45">
        <v>6236</v>
      </c>
      <c r="I9" s="45">
        <v>14865</v>
      </c>
      <c r="J9" s="45">
        <v>2542</v>
      </c>
      <c r="K9" s="38">
        <f>SUM(B9:J9)</f>
        <v>94520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2</v>
      </c>
      <c r="D10" s="45">
        <v>3</v>
      </c>
      <c r="E10" s="45">
        <v>42</v>
      </c>
      <c r="F10" s="45">
        <v>6</v>
      </c>
      <c r="G10" s="45">
        <v>5</v>
      </c>
      <c r="H10" s="45">
        <v>0</v>
      </c>
      <c r="I10" s="45">
        <v>31</v>
      </c>
      <c r="J10" s="45">
        <v>0</v>
      </c>
      <c r="K10" s="38">
        <f>SUM(B10:J10)</f>
        <v>107</v>
      </c>
      <c r="L10"/>
      <c r="M10"/>
      <c r="N10"/>
    </row>
    <row r="11" spans="1:14" ht="16.5" customHeight="1">
      <c r="A11" s="44" t="s">
        <v>33</v>
      </c>
      <c r="B11" s="43">
        <v>217464</v>
      </c>
      <c r="C11" s="43">
        <v>185611</v>
      </c>
      <c r="D11" s="43">
        <v>245055</v>
      </c>
      <c r="E11" s="43">
        <v>126274</v>
      </c>
      <c r="F11" s="43">
        <v>148040</v>
      </c>
      <c r="G11" s="43">
        <v>173845</v>
      </c>
      <c r="H11" s="43">
        <v>200197</v>
      </c>
      <c r="I11" s="43">
        <v>249774</v>
      </c>
      <c r="J11" s="43">
        <v>77306</v>
      </c>
      <c r="K11" s="38">
        <f>SUM(B11:J11)</f>
        <v>1623566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1.556099497060084</v>
      </c>
      <c r="C15" s="39">
        <v>1.586564829331481</v>
      </c>
      <c r="D15" s="39">
        <v>1.286102792986315</v>
      </c>
      <c r="E15" s="39">
        <v>1.688970368468204</v>
      </c>
      <c r="F15" s="39">
        <v>1.436075497706724</v>
      </c>
      <c r="G15" s="39">
        <v>1.392321247644965</v>
      </c>
      <c r="H15" s="39">
        <v>1.340680847845943</v>
      </c>
      <c r="I15" s="39">
        <v>1.403696887801825</v>
      </c>
      <c r="J15" s="39">
        <v>1.556098445635507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1243862.0899999999</v>
      </c>
      <c r="C17" s="36">
        <f aca="true" t="shared" si="2" ref="C17:J17">C18+C19+C20+C21+C22+C23+C24</f>
        <v>1200721.59</v>
      </c>
      <c r="D17" s="36">
        <f t="shared" si="2"/>
        <v>1387779.73</v>
      </c>
      <c r="E17" s="36">
        <f t="shared" si="2"/>
        <v>835299.3099999999</v>
      </c>
      <c r="F17" s="36">
        <f t="shared" si="2"/>
        <v>879064.47</v>
      </c>
      <c r="G17" s="36">
        <f t="shared" si="2"/>
        <v>975682.3399999999</v>
      </c>
      <c r="H17" s="36">
        <f t="shared" si="2"/>
        <v>855092.8</v>
      </c>
      <c r="I17" s="36">
        <f t="shared" si="2"/>
        <v>1181297.64</v>
      </c>
      <c r="J17" s="36">
        <f t="shared" si="2"/>
        <v>436908.36</v>
      </c>
      <c r="K17" s="36">
        <f aca="true" t="shared" si="3" ref="K17:K24">SUM(B17:J17)</f>
        <v>8995708.329999998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778707.7</v>
      </c>
      <c r="C18" s="30">
        <f t="shared" si="4"/>
        <v>737804.3</v>
      </c>
      <c r="D18" s="30">
        <f t="shared" si="4"/>
        <v>1063181.77</v>
      </c>
      <c r="E18" s="30">
        <f t="shared" si="4"/>
        <v>480703.95</v>
      </c>
      <c r="F18" s="30">
        <f t="shared" si="4"/>
        <v>596265.16</v>
      </c>
      <c r="G18" s="30">
        <f t="shared" si="4"/>
        <v>686064.32</v>
      </c>
      <c r="H18" s="30">
        <f t="shared" si="4"/>
        <v>625223.63</v>
      </c>
      <c r="I18" s="30">
        <f t="shared" si="4"/>
        <v>809175.59</v>
      </c>
      <c r="J18" s="30">
        <f t="shared" si="4"/>
        <v>276585.49</v>
      </c>
      <c r="K18" s="30">
        <f t="shared" si="3"/>
        <v>6053711.91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433038.96</v>
      </c>
      <c r="C19" s="30">
        <f t="shared" si="5"/>
        <v>432770.05</v>
      </c>
      <c r="D19" s="30">
        <f t="shared" si="5"/>
        <v>304179.27</v>
      </c>
      <c r="E19" s="30">
        <f t="shared" si="5"/>
        <v>331190.78</v>
      </c>
      <c r="F19" s="30">
        <f t="shared" si="5"/>
        <v>260016.63</v>
      </c>
      <c r="G19" s="30">
        <f t="shared" si="5"/>
        <v>269157.61</v>
      </c>
      <c r="H19" s="30">
        <f t="shared" si="5"/>
        <v>213001.72</v>
      </c>
      <c r="I19" s="30">
        <f t="shared" si="5"/>
        <v>326661.67</v>
      </c>
      <c r="J19" s="30">
        <f t="shared" si="5"/>
        <v>153808.76</v>
      </c>
      <c r="K19" s="30">
        <f t="shared" si="3"/>
        <v>2723825.45</v>
      </c>
      <c r="L19"/>
      <c r="M19"/>
      <c r="N19"/>
    </row>
    <row r="20" spans="1:14" ht="16.5" customHeight="1">
      <c r="A20" s="18" t="s">
        <v>28</v>
      </c>
      <c r="B20" s="30">
        <v>31496.9</v>
      </c>
      <c r="C20" s="30">
        <v>27375.36</v>
      </c>
      <c r="D20" s="30">
        <v>20993.93</v>
      </c>
      <c r="E20" s="30">
        <v>20632.7</v>
      </c>
      <c r="F20" s="30">
        <v>21396.74</v>
      </c>
      <c r="G20" s="30">
        <v>19187.7</v>
      </c>
      <c r="H20" s="30">
        <v>22514.9</v>
      </c>
      <c r="I20" s="30">
        <v>42688.5</v>
      </c>
      <c r="J20" s="30">
        <v>10944.97</v>
      </c>
      <c r="K20" s="30">
        <f t="shared" si="3"/>
        <v>217231.7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-767.41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-106.13</v>
      </c>
      <c r="I23" s="30">
        <v>0</v>
      </c>
      <c r="J23" s="30">
        <v>0</v>
      </c>
      <c r="K23" s="30">
        <f t="shared" si="3"/>
        <v>-986.77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-108653.3</v>
      </c>
      <c r="C27" s="30">
        <f t="shared" si="6"/>
        <v>-69967.26</v>
      </c>
      <c r="D27" s="30">
        <f t="shared" si="6"/>
        <v>-100018.46</v>
      </c>
      <c r="E27" s="30">
        <f t="shared" si="6"/>
        <v>-86049</v>
      </c>
      <c r="F27" s="30">
        <f t="shared" si="6"/>
        <v>-46763.2</v>
      </c>
      <c r="G27" s="30">
        <f t="shared" si="6"/>
        <v>-80347.45999999999</v>
      </c>
      <c r="H27" s="30">
        <f t="shared" si="6"/>
        <v>-38298.520000000004</v>
      </c>
      <c r="I27" s="30">
        <f t="shared" si="6"/>
        <v>-82353.85</v>
      </c>
      <c r="J27" s="30">
        <f t="shared" si="6"/>
        <v>-21946.44</v>
      </c>
      <c r="K27" s="30">
        <f aca="true" t="shared" si="7" ref="K27:K35">SUM(B27:J27)</f>
        <v>-634397.49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-108653.3</v>
      </c>
      <c r="C28" s="30">
        <f t="shared" si="8"/>
        <v>-69967.26</v>
      </c>
      <c r="D28" s="30">
        <f t="shared" si="8"/>
        <v>-80905.3</v>
      </c>
      <c r="E28" s="30">
        <f t="shared" si="8"/>
        <v>-86049</v>
      </c>
      <c r="F28" s="30">
        <f t="shared" si="8"/>
        <v>-46763.2</v>
      </c>
      <c r="G28" s="30">
        <f t="shared" si="8"/>
        <v>-80347.45999999999</v>
      </c>
      <c r="H28" s="30">
        <f t="shared" si="8"/>
        <v>-38298.520000000004</v>
      </c>
      <c r="I28" s="30">
        <f t="shared" si="8"/>
        <v>-82353.85</v>
      </c>
      <c r="J28" s="30">
        <f t="shared" si="8"/>
        <v>-16413.28</v>
      </c>
      <c r="K28" s="30">
        <f t="shared" si="7"/>
        <v>-609751.17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-63848.4</v>
      </c>
      <c r="C29" s="30">
        <f aca="true" t="shared" si="9" ref="C29:J29">-ROUND((C9)*$E$3,2)</f>
        <v>-64358.8</v>
      </c>
      <c r="D29" s="30">
        <f t="shared" si="9"/>
        <v>-67892</v>
      </c>
      <c r="E29" s="30">
        <f t="shared" si="9"/>
        <v>-39441.6</v>
      </c>
      <c r="F29" s="30">
        <f t="shared" si="9"/>
        <v>-46763.2</v>
      </c>
      <c r="G29" s="30">
        <f t="shared" si="9"/>
        <v>-29554.8</v>
      </c>
      <c r="H29" s="30">
        <f t="shared" si="9"/>
        <v>-27438.4</v>
      </c>
      <c r="I29" s="30">
        <f t="shared" si="9"/>
        <v>-65406</v>
      </c>
      <c r="J29" s="30">
        <f t="shared" si="9"/>
        <v>-11184.8</v>
      </c>
      <c r="K29" s="30">
        <f t="shared" si="7"/>
        <v>-415888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-1777.6</v>
      </c>
      <c r="C31" s="30">
        <v>-523.6</v>
      </c>
      <c r="D31" s="30">
        <v>-492.8</v>
      </c>
      <c r="E31" s="30">
        <v>-585.2</v>
      </c>
      <c r="F31" s="26">
        <v>0</v>
      </c>
      <c r="G31" s="30">
        <v>-184.8</v>
      </c>
      <c r="H31" s="30">
        <v>-173.75</v>
      </c>
      <c r="I31" s="30">
        <v>-271.14</v>
      </c>
      <c r="J31" s="30">
        <v>-83.65</v>
      </c>
      <c r="K31" s="30">
        <f t="shared" si="7"/>
        <v>-4092.54</v>
      </c>
      <c r="L31"/>
      <c r="M31"/>
      <c r="N31"/>
    </row>
    <row r="32" spans="1:14" ht="16.5" customHeight="1">
      <c r="A32" s="25" t="s">
        <v>21</v>
      </c>
      <c r="B32" s="30">
        <v>-43027.3</v>
      </c>
      <c r="C32" s="30">
        <v>-5084.86</v>
      </c>
      <c r="D32" s="30">
        <v>-12520.5</v>
      </c>
      <c r="E32" s="30">
        <v>-46022.2</v>
      </c>
      <c r="F32" s="26">
        <v>0</v>
      </c>
      <c r="G32" s="30">
        <v>-50607.86</v>
      </c>
      <c r="H32" s="30">
        <v>-10686.37</v>
      </c>
      <c r="I32" s="30">
        <v>-16676.71</v>
      </c>
      <c r="J32" s="30">
        <v>-5144.83</v>
      </c>
      <c r="K32" s="30">
        <f t="shared" si="7"/>
        <v>-189770.62999999998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1135208.7899999998</v>
      </c>
      <c r="C47" s="27">
        <f aca="true" t="shared" si="11" ref="C47:J47">IF(C17+C27+C48&lt;0,0,C17+C27+C48)</f>
        <v>1130754.33</v>
      </c>
      <c r="D47" s="27">
        <f t="shared" si="11"/>
        <v>1287761.27</v>
      </c>
      <c r="E47" s="27">
        <f t="shared" si="11"/>
        <v>749250.3099999999</v>
      </c>
      <c r="F47" s="27">
        <f t="shared" si="11"/>
        <v>832301.27</v>
      </c>
      <c r="G47" s="27">
        <f t="shared" si="11"/>
        <v>895334.8799999999</v>
      </c>
      <c r="H47" s="27">
        <f t="shared" si="11"/>
        <v>816794.28</v>
      </c>
      <c r="I47" s="27">
        <f t="shared" si="11"/>
        <v>1098943.7899999998</v>
      </c>
      <c r="J47" s="27">
        <f t="shared" si="11"/>
        <v>414961.92</v>
      </c>
      <c r="K47" s="20">
        <f>SUM(B47:J47)</f>
        <v>8361310.840000001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1135208.8</v>
      </c>
      <c r="C53" s="10">
        <f t="shared" si="13"/>
        <v>1130754.34</v>
      </c>
      <c r="D53" s="10">
        <f t="shared" si="13"/>
        <v>1287761.28</v>
      </c>
      <c r="E53" s="10">
        <f t="shared" si="13"/>
        <v>749250.31</v>
      </c>
      <c r="F53" s="10">
        <f t="shared" si="13"/>
        <v>832301.27</v>
      </c>
      <c r="G53" s="10">
        <f t="shared" si="13"/>
        <v>895334.88</v>
      </c>
      <c r="H53" s="10">
        <f t="shared" si="13"/>
        <v>816794.27</v>
      </c>
      <c r="I53" s="10">
        <f>SUM(I54:I66)</f>
        <v>1098943.79</v>
      </c>
      <c r="J53" s="10">
        <f t="shared" si="13"/>
        <v>414961.92</v>
      </c>
      <c r="K53" s="5">
        <f>SUM(K54:K66)</f>
        <v>8361310.86</v>
      </c>
      <c r="L53" s="9"/>
    </row>
    <row r="54" spans="1:11" ht="16.5" customHeight="1">
      <c r="A54" s="7" t="s">
        <v>60</v>
      </c>
      <c r="B54" s="8">
        <v>993194.18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993194.18</v>
      </c>
    </row>
    <row r="55" spans="1:11" ht="16.5" customHeight="1">
      <c r="A55" s="7" t="s">
        <v>61</v>
      </c>
      <c r="B55" s="8">
        <v>142014.62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142014.62</v>
      </c>
    </row>
    <row r="56" spans="1:11" ht="16.5" customHeight="1">
      <c r="A56" s="7" t="s">
        <v>4</v>
      </c>
      <c r="B56" s="6">
        <v>0</v>
      </c>
      <c r="C56" s="8">
        <v>1130754.34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1130754.34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1287761.28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1287761.28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749250.31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749250.31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832301.27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832301.27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895334.88</v>
      </c>
      <c r="H60" s="6">
        <v>0</v>
      </c>
      <c r="I60" s="6">
        <v>0</v>
      </c>
      <c r="J60" s="6">
        <v>0</v>
      </c>
      <c r="K60" s="5">
        <f t="shared" si="14"/>
        <v>895334.88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816794.27</v>
      </c>
      <c r="I61" s="6">
        <v>0</v>
      </c>
      <c r="J61" s="6">
        <v>0</v>
      </c>
      <c r="K61" s="5">
        <f t="shared" si="14"/>
        <v>816794.27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397048.39</v>
      </c>
      <c r="J63" s="6">
        <v>0</v>
      </c>
      <c r="K63" s="5">
        <f t="shared" si="14"/>
        <v>397048.39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701895.4</v>
      </c>
      <c r="J64" s="6">
        <v>0</v>
      </c>
      <c r="K64" s="5">
        <f t="shared" si="14"/>
        <v>701895.4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414961.92</v>
      </c>
      <c r="K65" s="5">
        <f t="shared" si="14"/>
        <v>414961.92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2021-06-18T18:15:34Z</dcterms:modified>
  <cp:category/>
  <cp:version/>
  <cp:contentType/>
  <cp:contentStatus/>
</cp:coreProperties>
</file>