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<sst xmlns="http://schemas.openxmlformats.org/spreadsheetml/2006/main" count="74" uniqueCount="73">
  <si>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</si>
  <si>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</si>
  <si>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</si>
  <si>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</si>
  <si>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</si>
  <si>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</si>
  <si>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</si>
  <si>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</si>
  <si>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</si>
  <si>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</si>
  <si>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</si>
  <si>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</si>
  <si>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</si>
  <si>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</si>
  <si>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</si>
  <si>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</si>
  <si>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</si>
  <si>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</si>
  <si>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</si>
  <si>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</si>
  <si>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</si>
  <si>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</si>
  <si>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</si>
  <si>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</si>
  <si>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</si>
  <si>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</si>
  <si>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</si>
  <si>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</si>
  <si>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</si>
  <si>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</si>
  <si>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</si>
  <si>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</si>
  <si>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</si>
  <si>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</si>
  <si>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</si>
  <si>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</si>
  <si>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</si>
  <si>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</si>
  <si>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</si>
  <si>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</si>
  <si>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</si>
  <si>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</si>
  <si>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</si>
  <si>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</si>
  <si>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</si>
  <si>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</si>
  <si>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</si>
  <si>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</si>
  <si>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</si>
  <si>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</si>
  <si>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</si>
  <si>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</si>
  <si>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</si>
  <si>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</si>
  <si>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</si>
  <si>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</si>
  <si>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</si>
  <si>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</si>
  <si>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</si>
  <si>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</si>
  <si>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</si>
  <si>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</si>
  <si>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</si>
  <si>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</si>
  <si>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</si>
  <si>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</si>
  <si>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</si>
  <si>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</si>
  <si>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</si>
  <si>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</si>
  <si>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</si>
  <si>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</si>
  <si>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13/06/21 - VENCIMENTO 18/06/21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</si>
</sst>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70158</v>
      </c>
      <c r="C7" s="47">
        <f t="shared" si="0"/>
        <v>54919</v>
      </c>
      <c r="D7" s="47">
        <f t="shared" si="0"/>
        <v>83584</v>
      </c>
      <c r="E7" s="47">
        <f t="shared" si="0"/>
        <v>38595</v>
      </c>
      <c r="F7" s="47">
        <f t="shared" si="0"/>
        <v>58423</v>
      </c>
      <c r="G7" s="47">
        <f t="shared" si="0"/>
        <v>62912</v>
      </c>
      <c r="H7" s="47">
        <f t="shared" si="0"/>
        <v>78801</v>
      </c>
      <c r="I7" s="47">
        <f t="shared" si="0"/>
        <v>96303</v>
      </c>
      <c r="J7" s="47">
        <f t="shared" si="0"/>
        <v>20903</v>
      </c>
      <c r="K7" s="47">
        <f t="shared" si="0"/>
        <v>564598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5830</v>
      </c>
      <c r="C8" s="45">
        <f t="shared" si="1"/>
        <v>5520</v>
      </c>
      <c r="D8" s="45">
        <f t="shared" si="1"/>
        <v>7228</v>
      </c>
      <c r="E8" s="45">
        <f t="shared" si="1"/>
        <v>3542</v>
      </c>
      <c r="F8" s="45">
        <f t="shared" si="1"/>
        <v>4823</v>
      </c>
      <c r="G8" s="45">
        <f t="shared" si="1"/>
        <v>3357</v>
      </c>
      <c r="H8" s="45">
        <f t="shared" si="1"/>
        <v>3763</v>
      </c>
      <c r="I8" s="45">
        <f t="shared" si="1"/>
        <v>7143</v>
      </c>
      <c r="J8" s="45">
        <f t="shared" si="1"/>
        <v>820</v>
      </c>
      <c r="K8" s="38">
        <f>SUM(B8:J8)</f>
        <v>42026</v>
      </c>
      <c r="L8"/>
      <c r="M8"/>
      <c r="N8"/>
    </row>
    <row r="9" spans="1:14" ht="16.5" customHeight="1">
      <c r="A9" s="22" t="s">
        <v>35</v>
      </c>
      <c r="B9" s="45">
        <v>5828</v>
      </c>
      <c r="C9" s="45">
        <v>5519</v>
      </c>
      <c r="D9" s="45">
        <v>7227</v>
      </c>
      <c r="E9" s="45">
        <v>3528</v>
      </c>
      <c r="F9" s="45">
        <v>4819</v>
      </c>
      <c r="G9" s="45">
        <v>3357</v>
      </c>
      <c r="H9" s="45">
        <v>3763</v>
      </c>
      <c r="I9" s="45">
        <v>7138</v>
      </c>
      <c r="J9" s="45">
        <v>820</v>
      </c>
      <c r="K9" s="38">
        <f>SUM(B9:J9)</f>
        <v>41999</v>
      </c>
      <c r="L9"/>
      <c r="M9"/>
      <c r="N9"/>
    </row>
    <row r="10" spans="1:14" ht="16.5" customHeight="1">
      <c r="A10" s="22" t="s">
        <v>34</v>
      </c>
      <c r="B10" s="45">
        <v>2</v>
      </c>
      <c r="C10" s="45">
        <v>1</v>
      </c>
      <c r="D10" s="45">
        <v>1</v>
      </c>
      <c r="E10" s="45">
        <v>14</v>
      </c>
      <c r="F10" s="45">
        <v>4</v>
      </c>
      <c r="G10" s="45">
        <v>0</v>
      </c>
      <c r="H10" s="45">
        <v>0</v>
      </c>
      <c r="I10" s="45">
        <v>5</v>
      </c>
      <c r="J10" s="45">
        <v>0</v>
      </c>
      <c r="K10" s="38">
        <f>SUM(B10:J10)</f>
        <v>27</v>
      </c>
      <c r="L10"/>
      <c r="M10"/>
      <c r="N10"/>
    </row>
    <row r="11" spans="1:14" ht="16.5" customHeight="1">
      <c r="A11" s="44" t="s">
        <v>33</v>
      </c>
      <c r="B11" s="43">
        <v>64328</v>
      </c>
      <c r="C11" s="43">
        <v>49399</v>
      </c>
      <c r="D11" s="43">
        <v>76356</v>
      </c>
      <c r="E11" s="43">
        <v>35053</v>
      </c>
      <c r="F11" s="43">
        <v>53600</v>
      </c>
      <c r="G11" s="43">
        <v>59555</v>
      </c>
      <c r="H11" s="43">
        <v>75038</v>
      </c>
      <c r="I11" s="43">
        <v>89160</v>
      </c>
      <c r="J11" s="43">
        <v>20083</v>
      </c>
      <c r="K11" s="38">
        <f>SUM(B11:J11)</f>
        <v>522572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1.435552222285189</v>
      </c>
      <c r="C15" s="39">
        <v>1.55199118406151</v>
      </c>
      <c r="D15" s="39">
        <v>1.201571876233273</v>
      </c>
      <c r="E15" s="39">
        <v>1.510829457773026</v>
      </c>
      <c r="F15" s="39">
        <v>1.38070918732456</v>
      </c>
      <c r="G15" s="39">
        <v>1.322951876877405</v>
      </c>
      <c r="H15" s="39">
        <v>1.252203596473429</v>
      </c>
      <c r="I15" s="39">
        <v>1.306105070231903</v>
      </c>
      <c r="J15" s="39">
        <v>1.378581160756615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352751.08999999997</v>
      </c>
      <c r="C17" s="36">
        <f aca="true" t="shared" si="2" ref="C17:J17">C18+C19+C20+C21+C22+C23+C24</f>
        <v>333502.58999999997</v>
      </c>
      <c r="D17" s="36">
        <f t="shared" si="2"/>
        <v>420467.51999999996</v>
      </c>
      <c r="E17" s="36">
        <f t="shared" si="2"/>
        <v>221678.84000000003</v>
      </c>
      <c r="F17" s="36">
        <f t="shared" si="2"/>
        <v>315971.93000000005</v>
      </c>
      <c r="G17" s="36">
        <f t="shared" si="2"/>
        <v>323490.62000000005</v>
      </c>
      <c r="H17" s="36">
        <f t="shared" si="2"/>
        <v>306746.67999999993</v>
      </c>
      <c r="I17" s="36">
        <f t="shared" si="2"/>
        <v>409760.88999999996</v>
      </c>
      <c r="J17" s="36">
        <f t="shared" si="2"/>
        <v>100351.84999999999</v>
      </c>
      <c r="K17" s="36">
        <f aca="true" t="shared" si="3" ref="K17:K24">SUM(B17:J17)</f>
        <v>2784722.0100000007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235492.34</v>
      </c>
      <c r="C18" s="30">
        <f t="shared" si="4"/>
        <v>202354.55</v>
      </c>
      <c r="D18" s="30">
        <f t="shared" si="4"/>
        <v>341148.1</v>
      </c>
      <c r="E18" s="30">
        <f t="shared" si="4"/>
        <v>137143.47</v>
      </c>
      <c r="F18" s="30">
        <f t="shared" si="4"/>
        <v>219541.95</v>
      </c>
      <c r="G18" s="30">
        <f t="shared" si="4"/>
        <v>239034.14</v>
      </c>
      <c r="H18" s="30">
        <f t="shared" si="4"/>
        <v>238664.59</v>
      </c>
      <c r="I18" s="30">
        <f t="shared" si="4"/>
        <v>294427.16</v>
      </c>
      <c r="J18" s="30">
        <f t="shared" si="4"/>
        <v>72405.9</v>
      </c>
      <c r="K18" s="30">
        <f t="shared" si="3"/>
        <v>1980212.1999999997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102569.21</v>
      </c>
      <c r="C19" s="30">
        <f t="shared" si="5"/>
        <v>111697.93</v>
      </c>
      <c r="D19" s="30">
        <f t="shared" si="5"/>
        <v>68765.86</v>
      </c>
      <c r="E19" s="30">
        <f t="shared" si="5"/>
        <v>70056.92</v>
      </c>
      <c r="F19" s="30">
        <f t="shared" si="5"/>
        <v>83581.64</v>
      </c>
      <c r="G19" s="30">
        <f t="shared" si="5"/>
        <v>77196.52</v>
      </c>
      <c r="H19" s="30">
        <f t="shared" si="5"/>
        <v>60192.07</v>
      </c>
      <c r="I19" s="30">
        <f t="shared" si="5"/>
        <v>90125.65</v>
      </c>
      <c r="J19" s="30">
        <f t="shared" si="5"/>
        <v>27411.51</v>
      </c>
      <c r="K19" s="30">
        <f t="shared" si="3"/>
        <v>691597.31</v>
      </c>
      <c r="L19"/>
      <c r="M19"/>
      <c r="N19"/>
    </row>
    <row r="20" spans="1:14" ht="16.5" customHeight="1">
      <c r="A20" s="18" t="s">
        <v>28</v>
      </c>
      <c r="B20" s="30">
        <v>13303.6</v>
      </c>
      <c r="C20" s="30">
        <v>16678.23</v>
      </c>
      <c r="D20" s="30">
        <v>11128.8</v>
      </c>
      <c r="E20" s="30">
        <v>11706.57</v>
      </c>
      <c r="F20" s="30">
        <v>11462.4</v>
      </c>
      <c r="G20" s="30">
        <v>6553.4</v>
      </c>
      <c r="H20" s="30">
        <v>13643.6</v>
      </c>
      <c r="I20" s="30">
        <v>22436.2</v>
      </c>
      <c r="J20" s="30">
        <v>5357.7</v>
      </c>
      <c r="K20" s="30">
        <f t="shared" si="3"/>
        <v>112270.5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-5816.8</v>
      </c>
      <c r="K22" s="30">
        <f t="shared" si="3"/>
        <v>-18863.06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-679.38</v>
      </c>
      <c r="H23" s="30">
        <v>-212.26</v>
      </c>
      <c r="I23" s="30">
        <v>0</v>
      </c>
      <c r="J23" s="30">
        <v>-392.4</v>
      </c>
      <c r="K23" s="30">
        <f t="shared" si="3"/>
        <v>-1284.04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-25643.2</v>
      </c>
      <c r="C27" s="30">
        <f t="shared" si="6"/>
        <v>-24283.6</v>
      </c>
      <c r="D27" s="30">
        <f t="shared" si="6"/>
        <v>-50911.96</v>
      </c>
      <c r="E27" s="30">
        <f t="shared" si="6"/>
        <v>-15523.2</v>
      </c>
      <c r="F27" s="30">
        <f t="shared" si="6"/>
        <v>-21203.6</v>
      </c>
      <c r="G27" s="30">
        <f t="shared" si="6"/>
        <v>-14770.8</v>
      </c>
      <c r="H27" s="30">
        <f t="shared" si="6"/>
        <v>-16557.2</v>
      </c>
      <c r="I27" s="30">
        <f t="shared" si="6"/>
        <v>-31407.2</v>
      </c>
      <c r="J27" s="30">
        <f t="shared" si="6"/>
        <v>-9141.16</v>
      </c>
      <c r="K27" s="30">
        <f aca="true" t="shared" si="7" ref="K27:K35">SUM(B27:J27)</f>
        <v>-209441.92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-25643.2</v>
      </c>
      <c r="C28" s="30">
        <f t="shared" si="8"/>
        <v>-24283.6</v>
      </c>
      <c r="D28" s="30">
        <f t="shared" si="8"/>
        <v>-31798.8</v>
      </c>
      <c r="E28" s="30">
        <f t="shared" si="8"/>
        <v>-15523.2</v>
      </c>
      <c r="F28" s="30">
        <f t="shared" si="8"/>
        <v>-21203.6</v>
      </c>
      <c r="G28" s="30">
        <f t="shared" si="8"/>
        <v>-14770.8</v>
      </c>
      <c r="H28" s="30">
        <f t="shared" si="8"/>
        <v>-16557.2</v>
      </c>
      <c r="I28" s="30">
        <f t="shared" si="8"/>
        <v>-31407.2</v>
      </c>
      <c r="J28" s="30">
        <f t="shared" si="8"/>
        <v>-3608</v>
      </c>
      <c r="K28" s="30">
        <f t="shared" si="7"/>
        <v>-184795.6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-25643.2</v>
      </c>
      <c r="C29" s="30">
        <f aca="true" t="shared" si="9" ref="C29:J29">-ROUND((C9)*$E$3,2)</f>
        <v>-24283.6</v>
      </c>
      <c r="D29" s="30">
        <f t="shared" si="9"/>
        <v>-31798.8</v>
      </c>
      <c r="E29" s="30">
        <f t="shared" si="9"/>
        <v>-15523.2</v>
      </c>
      <c r="F29" s="30">
        <f t="shared" si="9"/>
        <v>-21203.6</v>
      </c>
      <c r="G29" s="30">
        <f t="shared" si="9"/>
        <v>-14770.8</v>
      </c>
      <c r="H29" s="30">
        <f t="shared" si="9"/>
        <v>-16557.2</v>
      </c>
      <c r="I29" s="30">
        <f t="shared" si="9"/>
        <v>-31407.2</v>
      </c>
      <c r="J29" s="30">
        <f t="shared" si="9"/>
        <v>-3608</v>
      </c>
      <c r="K29" s="30">
        <f t="shared" si="7"/>
        <v>-184795.6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327107.88999999996</v>
      </c>
      <c r="C47" s="27">
        <f aca="true" t="shared" si="11" ref="C47:J47">IF(C17+C27+C48&lt;0,0,C17+C27+C48)</f>
        <v>309218.99</v>
      </c>
      <c r="D47" s="27">
        <f t="shared" si="11"/>
        <v>369555.55999999994</v>
      </c>
      <c r="E47" s="27">
        <f t="shared" si="11"/>
        <v>206155.64</v>
      </c>
      <c r="F47" s="27">
        <f t="shared" si="11"/>
        <v>294768.3300000001</v>
      </c>
      <c r="G47" s="27">
        <f t="shared" si="11"/>
        <v>308719.82000000007</v>
      </c>
      <c r="H47" s="27">
        <f t="shared" si="11"/>
        <v>290189.4799999999</v>
      </c>
      <c r="I47" s="27">
        <f t="shared" si="11"/>
        <v>378353.68999999994</v>
      </c>
      <c r="J47" s="27">
        <f t="shared" si="11"/>
        <v>91210.68999999999</v>
      </c>
      <c r="K47" s="20">
        <f>SUM(B47:J47)</f>
        <v>2575280.09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327107.89</v>
      </c>
      <c r="C53" s="10">
        <f t="shared" si="13"/>
        <v>309218.98</v>
      </c>
      <c r="D53" s="10">
        <f t="shared" si="13"/>
        <v>369555.56</v>
      </c>
      <c r="E53" s="10">
        <f t="shared" si="13"/>
        <v>206155.65</v>
      </c>
      <c r="F53" s="10">
        <f t="shared" si="13"/>
        <v>294768.33</v>
      </c>
      <c r="G53" s="10">
        <f t="shared" si="13"/>
        <v>308719.83</v>
      </c>
      <c r="H53" s="10">
        <f t="shared" si="13"/>
        <v>290189.47</v>
      </c>
      <c r="I53" s="10">
        <f>SUM(I54:I66)</f>
        <v>378353.69</v>
      </c>
      <c r="J53" s="10">
        <f t="shared" si="13"/>
        <v>91210.69</v>
      </c>
      <c r="K53" s="5">
        <f>SUM(K54:K66)</f>
        <v>2575280.09</v>
      </c>
      <c r="L53" s="9"/>
    </row>
    <row r="54" spans="1:11" ht="16.5" customHeight="1">
      <c r="A54" s="7" t="s">
        <v>60</v>
      </c>
      <c r="B54" s="8">
        <v>285892.3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285892.3</v>
      </c>
    </row>
    <row r="55" spans="1:11" ht="16.5" customHeight="1">
      <c r="A55" s="7" t="s">
        <v>61</v>
      </c>
      <c r="B55" s="8">
        <v>41215.59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41215.59</v>
      </c>
    </row>
    <row r="56" spans="1:11" ht="16.5" customHeight="1">
      <c r="A56" s="7" t="s">
        <v>4</v>
      </c>
      <c r="B56" s="6">
        <v>0</v>
      </c>
      <c r="C56" s="8">
        <v>309218.98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309218.98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369555.56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369555.56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206155.65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206155.65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294768.33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294768.33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308719.83</v>
      </c>
      <c r="H60" s="6">
        <v>0</v>
      </c>
      <c r="I60" s="6">
        <v>0</v>
      </c>
      <c r="J60" s="6">
        <v>0</v>
      </c>
      <c r="K60" s="5">
        <f t="shared" si="14"/>
        <v>308719.83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290189.47</v>
      </c>
      <c r="I61" s="6">
        <v>0</v>
      </c>
      <c r="J61" s="6">
        <v>0</v>
      </c>
      <c r="K61" s="5">
        <f t="shared" si="14"/>
        <v>290189.47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125991.78</v>
      </c>
      <c r="J63" s="6">
        <v>0</v>
      </c>
      <c r="K63" s="5">
        <f t="shared" si="14"/>
        <v>125991.78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252361.91</v>
      </c>
      <c r="J64" s="6">
        <v>0</v>
      </c>
      <c r="K64" s="5">
        <f t="shared" si="14"/>
        <v>252361.91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91210.69</v>
      </c>
      <c r="K65" s="5">
        <f t="shared" si="14"/>
        <v>91210.69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2021-06-17T18:43:36Z</dcterms:modified>
  <cp:category/>
  <cp:version/>
  <cp:contentType/>
  <cp:contentStatus/>
</cp:coreProperties>
</file>