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<sst xmlns="http://schemas.openxmlformats.org/spreadsheetml/2006/main" count="74" uniqueCount="73">
  <si>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</si>
  <si>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</si>
  <si>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</si>
  <si>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</si>
  <si>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</si>
  <si>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</si>
  <si>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</si>
  <si>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</si>
  <si>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</si>
  <si>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</si>
  <si>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</si>
  <si>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</si>
  <si>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</si>
  <si>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</si>
  <si>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</si>
  <si>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</si>
  <si>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</si>
  <si>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</si>
  <si>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</si>
  <si>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</si>
  <si>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</si>
  <si>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</si>
  <si>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</si>
  <si>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</si>
  <si>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</si>
  <si>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</si>
  <si>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</si>
  <si>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</si>
  <si>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</si>
  <si>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</si>
  <si>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</si>
  <si>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</si>
  <si>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</si>
  <si>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</si>
  <si>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</si>
  <si>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</si>
  <si>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</si>
  <si>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</si>
  <si>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</si>
  <si>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</si>
  <si>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</si>
  <si>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</si>
  <si>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</si>
  <si>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</si>
  <si>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</si>
  <si>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</si>
  <si>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</si>
  <si>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</si>
  <si>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</si>
  <si>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</si>
  <si>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</si>
  <si>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</si>
  <si>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</si>
  <si>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</si>
  <si>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</si>
  <si>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</si>
  <si>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</si>
  <si>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</si>
  <si>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</si>
  <si>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</si>
  <si>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</si>
  <si>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</si>
  <si>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</si>
  <si>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</si>
  <si>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</si>
  <si>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</si>
  <si>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</si>
  <si>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</si>
  <si>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</si>
  <si>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</si>
  <si>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</si>
  <si>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</si>
  <si>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11/06/21 - VENCIMENTO 18/06/21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</si>
</sst>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241737</v>
      </c>
      <c r="C7" s="47">
        <f t="shared" si="0"/>
        <v>205970</v>
      </c>
      <c r="D7" s="47">
        <f t="shared" si="0"/>
        <v>269338</v>
      </c>
      <c r="E7" s="47">
        <f t="shared" si="0"/>
        <v>139027</v>
      </c>
      <c r="F7" s="47">
        <f t="shared" si="0"/>
        <v>163032</v>
      </c>
      <c r="G7" s="47">
        <f t="shared" si="0"/>
        <v>187586</v>
      </c>
      <c r="H7" s="47">
        <f t="shared" si="0"/>
        <v>216240</v>
      </c>
      <c r="I7" s="47">
        <f t="shared" si="0"/>
        <v>276978</v>
      </c>
      <c r="J7" s="47">
        <f t="shared" si="0"/>
        <v>84081</v>
      </c>
      <c r="K7" s="47">
        <f t="shared" si="0"/>
        <v>1783989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15293</v>
      </c>
      <c r="C8" s="45">
        <f t="shared" si="1"/>
        <v>14641</v>
      </c>
      <c r="D8" s="45">
        <f t="shared" si="1"/>
        <v>15372</v>
      </c>
      <c r="E8" s="45">
        <f t="shared" si="1"/>
        <v>9348</v>
      </c>
      <c r="F8" s="45">
        <f t="shared" si="1"/>
        <v>10761</v>
      </c>
      <c r="G8" s="45">
        <f t="shared" si="1"/>
        <v>6974</v>
      </c>
      <c r="H8" s="45">
        <f t="shared" si="1"/>
        <v>6271</v>
      </c>
      <c r="I8" s="45">
        <f t="shared" si="1"/>
        <v>15460</v>
      </c>
      <c r="J8" s="45">
        <f t="shared" si="1"/>
        <v>2649</v>
      </c>
      <c r="K8" s="38">
        <f>SUM(B8:J8)</f>
        <v>96769</v>
      </c>
      <c r="L8"/>
      <c r="M8"/>
      <c r="N8"/>
    </row>
    <row r="9" spans="1:14" ht="16.5" customHeight="1">
      <c r="A9" s="22" t="s">
        <v>35</v>
      </c>
      <c r="B9" s="45">
        <v>15276</v>
      </c>
      <c r="C9" s="45">
        <v>14640</v>
      </c>
      <c r="D9" s="45">
        <v>15366</v>
      </c>
      <c r="E9" s="45">
        <v>9321</v>
      </c>
      <c r="F9" s="45">
        <v>10747</v>
      </c>
      <c r="G9" s="45">
        <v>6971</v>
      </c>
      <c r="H9" s="45">
        <v>6271</v>
      </c>
      <c r="I9" s="45">
        <v>15431</v>
      </c>
      <c r="J9" s="45">
        <v>2649</v>
      </c>
      <c r="K9" s="38">
        <f>SUM(B9:J9)</f>
        <v>96672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1</v>
      </c>
      <c r="D10" s="45">
        <v>6</v>
      </c>
      <c r="E10" s="45">
        <v>27</v>
      </c>
      <c r="F10" s="45">
        <v>14</v>
      </c>
      <c r="G10" s="45">
        <v>3</v>
      </c>
      <c r="H10" s="45">
        <v>0</v>
      </c>
      <c r="I10" s="45">
        <v>29</v>
      </c>
      <c r="J10" s="45">
        <v>0</v>
      </c>
      <c r="K10" s="38">
        <f>SUM(B10:J10)</f>
        <v>97</v>
      </c>
      <c r="L10"/>
      <c r="M10"/>
      <c r="N10"/>
    </row>
    <row r="11" spans="1:14" ht="16.5" customHeight="1">
      <c r="A11" s="44" t="s">
        <v>33</v>
      </c>
      <c r="B11" s="43">
        <v>226444</v>
      </c>
      <c r="C11" s="43">
        <v>191329</v>
      </c>
      <c r="D11" s="43">
        <v>253966</v>
      </c>
      <c r="E11" s="43">
        <v>129679</v>
      </c>
      <c r="F11" s="43">
        <v>152271</v>
      </c>
      <c r="G11" s="43">
        <v>180612</v>
      </c>
      <c r="H11" s="43">
        <v>209969</v>
      </c>
      <c r="I11" s="43">
        <v>261518</v>
      </c>
      <c r="J11" s="43">
        <v>81432</v>
      </c>
      <c r="K11" s="38">
        <f>SUM(B11:J11)</f>
        <v>1687220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1.515443840322215</v>
      </c>
      <c r="C15" s="39">
        <v>1.549194793614248</v>
      </c>
      <c r="D15" s="39">
        <v>1.245483112445754</v>
      </c>
      <c r="E15" s="39">
        <v>1.646192797121343</v>
      </c>
      <c r="F15" s="39">
        <v>1.404456031366056</v>
      </c>
      <c r="G15" s="39">
        <v>1.349235692199933</v>
      </c>
      <c r="H15" s="39">
        <v>1.293844607028863</v>
      </c>
      <c r="I15" s="39">
        <v>1.349084770555951</v>
      </c>
      <c r="J15" s="39">
        <v>1.480951024692104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1262798.15</v>
      </c>
      <c r="C17" s="36">
        <f aca="true" t="shared" si="2" ref="C17:J17">C18+C19+C20+C21+C22+C23+C24</f>
        <v>1206327.08</v>
      </c>
      <c r="D17" s="36">
        <f t="shared" si="2"/>
        <v>1389543.81</v>
      </c>
      <c r="E17" s="36">
        <f t="shared" si="2"/>
        <v>836643.28</v>
      </c>
      <c r="F17" s="36">
        <f t="shared" si="2"/>
        <v>883027.9299999999</v>
      </c>
      <c r="G17" s="36">
        <f t="shared" si="2"/>
        <v>982465.63</v>
      </c>
      <c r="H17" s="36">
        <f t="shared" si="2"/>
        <v>864799.04</v>
      </c>
      <c r="I17" s="36">
        <f t="shared" si="2"/>
        <v>1188255.89</v>
      </c>
      <c r="J17" s="36">
        <f t="shared" si="2"/>
        <v>437930.27</v>
      </c>
      <c r="K17" s="36">
        <f aca="true" t="shared" si="3" ref="K17:K24">SUM(B17:J17)</f>
        <v>9051791.08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811414.41</v>
      </c>
      <c r="C18" s="30">
        <f t="shared" si="4"/>
        <v>758917.06</v>
      </c>
      <c r="D18" s="30">
        <f t="shared" si="4"/>
        <v>1099303.05</v>
      </c>
      <c r="E18" s="30">
        <f t="shared" si="4"/>
        <v>494018.54</v>
      </c>
      <c r="F18" s="30">
        <f t="shared" si="4"/>
        <v>612641.65</v>
      </c>
      <c r="G18" s="30">
        <f t="shared" si="4"/>
        <v>712733.01</v>
      </c>
      <c r="H18" s="30">
        <f t="shared" si="4"/>
        <v>654926.09</v>
      </c>
      <c r="I18" s="30">
        <f t="shared" si="4"/>
        <v>846804.84</v>
      </c>
      <c r="J18" s="30">
        <f t="shared" si="4"/>
        <v>291248.18</v>
      </c>
      <c r="K18" s="30">
        <f t="shared" si="3"/>
        <v>6282006.83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418238.56</v>
      </c>
      <c r="C19" s="30">
        <f t="shared" si="5"/>
        <v>416793.3</v>
      </c>
      <c r="D19" s="30">
        <f t="shared" si="5"/>
        <v>269860.33</v>
      </c>
      <c r="E19" s="30">
        <f t="shared" si="5"/>
        <v>319231.22</v>
      </c>
      <c r="F19" s="30">
        <f t="shared" si="5"/>
        <v>247786.61</v>
      </c>
      <c r="G19" s="30">
        <f t="shared" si="5"/>
        <v>248911.81</v>
      </c>
      <c r="H19" s="30">
        <f t="shared" si="5"/>
        <v>192446.5</v>
      </c>
      <c r="I19" s="30">
        <f t="shared" si="5"/>
        <v>295606.67</v>
      </c>
      <c r="J19" s="30">
        <f t="shared" si="5"/>
        <v>140076.11</v>
      </c>
      <c r="K19" s="30">
        <f t="shared" si="3"/>
        <v>2548951.11</v>
      </c>
      <c r="L19"/>
      <c r="M19"/>
      <c r="N19"/>
    </row>
    <row r="20" spans="1:14" ht="16.5" customHeight="1">
      <c r="A20" s="18" t="s">
        <v>28</v>
      </c>
      <c r="B20" s="30">
        <v>31978.5</v>
      </c>
      <c r="C20" s="30">
        <v>27844.84</v>
      </c>
      <c r="D20" s="30">
        <v>20955.67</v>
      </c>
      <c r="E20" s="30">
        <v>20621.64</v>
      </c>
      <c r="F20" s="30">
        <v>21213.73</v>
      </c>
      <c r="G20" s="30">
        <v>19548.1</v>
      </c>
      <c r="H20" s="30">
        <v>23073.9</v>
      </c>
      <c r="I20" s="30">
        <v>43072.5</v>
      </c>
      <c r="J20" s="30">
        <v>11036.84</v>
      </c>
      <c r="K20" s="30">
        <f t="shared" si="3"/>
        <v>219345.71999999997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-219.26</v>
      </c>
      <c r="C23" s="30">
        <v>0</v>
      </c>
      <c r="D23" s="30">
        <v>0</v>
      </c>
      <c r="E23" s="30">
        <v>0</v>
      </c>
      <c r="F23" s="30">
        <v>0</v>
      </c>
      <c r="G23" s="30">
        <v>-113.23</v>
      </c>
      <c r="H23" s="30">
        <v>-106.13</v>
      </c>
      <c r="I23" s="30">
        <v>0</v>
      </c>
      <c r="J23" s="30">
        <v>0</v>
      </c>
      <c r="K23" s="30">
        <f t="shared" si="3"/>
        <v>-438.62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-113428.03</v>
      </c>
      <c r="C27" s="30">
        <f t="shared" si="6"/>
        <v>-71245.2</v>
      </c>
      <c r="D27" s="30">
        <f t="shared" si="6"/>
        <v>-100192.78</v>
      </c>
      <c r="E27" s="30">
        <f t="shared" si="6"/>
        <v>-91371.42000000001</v>
      </c>
      <c r="F27" s="30">
        <f t="shared" si="6"/>
        <v>-47286.8</v>
      </c>
      <c r="G27" s="30">
        <f t="shared" si="6"/>
        <v>-79745.14</v>
      </c>
      <c r="H27" s="30">
        <f t="shared" si="6"/>
        <v>-40303.48</v>
      </c>
      <c r="I27" s="30">
        <f t="shared" si="6"/>
        <v>-87732.81999999999</v>
      </c>
      <c r="J27" s="30">
        <f t="shared" si="6"/>
        <v>-23308.36</v>
      </c>
      <c r="K27" s="30">
        <f aca="true" t="shared" si="7" ref="K27:K35">SUM(B27:J27)</f>
        <v>-654614.03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-113428.03</v>
      </c>
      <c r="C28" s="30">
        <f t="shared" si="8"/>
        <v>-71245.2</v>
      </c>
      <c r="D28" s="30">
        <f t="shared" si="8"/>
        <v>-81079.62</v>
      </c>
      <c r="E28" s="30">
        <f t="shared" si="8"/>
        <v>-91371.42000000001</v>
      </c>
      <c r="F28" s="30">
        <f t="shared" si="8"/>
        <v>-47286.8</v>
      </c>
      <c r="G28" s="30">
        <f t="shared" si="8"/>
        <v>-79745.14</v>
      </c>
      <c r="H28" s="30">
        <f t="shared" si="8"/>
        <v>-40303.48</v>
      </c>
      <c r="I28" s="30">
        <f t="shared" si="8"/>
        <v>-87732.81999999999</v>
      </c>
      <c r="J28" s="30">
        <f t="shared" si="8"/>
        <v>-17775.2</v>
      </c>
      <c r="K28" s="30">
        <f t="shared" si="7"/>
        <v>-629967.71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-67214.4</v>
      </c>
      <c r="C29" s="30">
        <f aca="true" t="shared" si="9" ref="C29:J29">-ROUND((C9)*$E$3,2)</f>
        <v>-64416</v>
      </c>
      <c r="D29" s="30">
        <f t="shared" si="9"/>
        <v>-67610.4</v>
      </c>
      <c r="E29" s="30">
        <f t="shared" si="9"/>
        <v>-41012.4</v>
      </c>
      <c r="F29" s="30">
        <f t="shared" si="9"/>
        <v>-47286.8</v>
      </c>
      <c r="G29" s="30">
        <f t="shared" si="9"/>
        <v>-30672.4</v>
      </c>
      <c r="H29" s="30">
        <f t="shared" si="9"/>
        <v>-27592.4</v>
      </c>
      <c r="I29" s="30">
        <f t="shared" si="9"/>
        <v>-67896.4</v>
      </c>
      <c r="J29" s="30">
        <f t="shared" si="9"/>
        <v>-11655.6</v>
      </c>
      <c r="K29" s="30">
        <f t="shared" si="7"/>
        <v>-425356.80000000005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-1509.2</v>
      </c>
      <c r="C31" s="30">
        <v>-616</v>
      </c>
      <c r="D31" s="30">
        <v>-492.8</v>
      </c>
      <c r="E31" s="30">
        <v>-708.4</v>
      </c>
      <c r="F31" s="26">
        <v>0</v>
      </c>
      <c r="G31" s="30">
        <v>-884.4</v>
      </c>
      <c r="H31" s="30">
        <v>-182.02</v>
      </c>
      <c r="I31" s="30">
        <v>-284.06</v>
      </c>
      <c r="J31" s="30">
        <v>-87.63</v>
      </c>
      <c r="K31" s="30">
        <f t="shared" si="7"/>
        <v>-4764.510000000001</v>
      </c>
      <c r="L31"/>
      <c r="M31"/>
      <c r="N31"/>
    </row>
    <row r="32" spans="1:14" ht="16.5" customHeight="1">
      <c r="A32" s="25" t="s">
        <v>21</v>
      </c>
      <c r="B32" s="30">
        <v>-44704.43</v>
      </c>
      <c r="C32" s="30">
        <v>-6213.2</v>
      </c>
      <c r="D32" s="30">
        <v>-12976.42</v>
      </c>
      <c r="E32" s="30">
        <v>-49650.62</v>
      </c>
      <c r="F32" s="26">
        <v>0</v>
      </c>
      <c r="G32" s="30">
        <v>-48188.34</v>
      </c>
      <c r="H32" s="30">
        <v>-12529.06</v>
      </c>
      <c r="I32" s="30">
        <v>-19552.36</v>
      </c>
      <c r="J32" s="30">
        <v>-6031.97</v>
      </c>
      <c r="K32" s="30">
        <f t="shared" si="7"/>
        <v>-199846.4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1149370.1199999999</v>
      </c>
      <c r="C47" s="27">
        <f aca="true" t="shared" si="11" ref="C47:J47">IF(C17+C27+C48&lt;0,0,C17+C27+C48)</f>
        <v>1135081.8800000001</v>
      </c>
      <c r="D47" s="27">
        <f t="shared" si="11"/>
        <v>1289351.03</v>
      </c>
      <c r="E47" s="27">
        <f t="shared" si="11"/>
        <v>745271.86</v>
      </c>
      <c r="F47" s="27">
        <f t="shared" si="11"/>
        <v>835741.1299999999</v>
      </c>
      <c r="G47" s="27">
        <f t="shared" si="11"/>
        <v>902720.49</v>
      </c>
      <c r="H47" s="27">
        <f t="shared" si="11"/>
        <v>824495.56</v>
      </c>
      <c r="I47" s="27">
        <f t="shared" si="11"/>
        <v>1100523.0699999998</v>
      </c>
      <c r="J47" s="27">
        <f t="shared" si="11"/>
        <v>414621.91000000003</v>
      </c>
      <c r="K47" s="20">
        <f>SUM(B47:J47)</f>
        <v>8397177.05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1149370.12</v>
      </c>
      <c r="C53" s="10">
        <f t="shared" si="13"/>
        <v>1135081.88</v>
      </c>
      <c r="D53" s="10">
        <f t="shared" si="13"/>
        <v>1289351.02</v>
      </c>
      <c r="E53" s="10">
        <f t="shared" si="13"/>
        <v>745271.87</v>
      </c>
      <c r="F53" s="10">
        <f t="shared" si="13"/>
        <v>835741.13</v>
      </c>
      <c r="G53" s="10">
        <f t="shared" si="13"/>
        <v>902720.48</v>
      </c>
      <c r="H53" s="10">
        <f t="shared" si="13"/>
        <v>824495.56</v>
      </c>
      <c r="I53" s="10">
        <f>SUM(I54:I66)</f>
        <v>1100523.08</v>
      </c>
      <c r="J53" s="10">
        <f t="shared" si="13"/>
        <v>414621.9</v>
      </c>
      <c r="K53" s="5">
        <f>SUM(K54:K66)</f>
        <v>8397177.040000001</v>
      </c>
      <c r="L53" s="9"/>
    </row>
    <row r="54" spans="1:11" ht="16.5" customHeight="1">
      <c r="A54" s="7" t="s">
        <v>60</v>
      </c>
      <c r="B54" s="8">
        <v>1004434.55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1004434.55</v>
      </c>
    </row>
    <row r="55" spans="1:11" ht="16.5" customHeight="1">
      <c r="A55" s="7" t="s">
        <v>61</v>
      </c>
      <c r="B55" s="8">
        <v>144935.57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144935.57</v>
      </c>
    </row>
    <row r="56" spans="1:11" ht="16.5" customHeight="1">
      <c r="A56" s="7" t="s">
        <v>4</v>
      </c>
      <c r="B56" s="6">
        <v>0</v>
      </c>
      <c r="C56" s="8">
        <v>1135081.88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1135081.88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1289351.02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1289351.02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745271.87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745271.87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835741.13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835741.13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902720.48</v>
      </c>
      <c r="H60" s="6">
        <v>0</v>
      </c>
      <c r="I60" s="6">
        <v>0</v>
      </c>
      <c r="J60" s="6">
        <v>0</v>
      </c>
      <c r="K60" s="5">
        <f t="shared" si="14"/>
        <v>902720.48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824495.56</v>
      </c>
      <c r="I61" s="6">
        <v>0</v>
      </c>
      <c r="J61" s="6">
        <v>0</v>
      </c>
      <c r="K61" s="5">
        <f t="shared" si="14"/>
        <v>824495.56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398609.46</v>
      </c>
      <c r="J63" s="6">
        <v>0</v>
      </c>
      <c r="K63" s="5">
        <f t="shared" si="14"/>
        <v>398609.46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701913.62</v>
      </c>
      <c r="J64" s="6">
        <v>0</v>
      </c>
      <c r="K64" s="5">
        <f t="shared" si="14"/>
        <v>701913.62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414621.9</v>
      </c>
      <c r="K65" s="5">
        <f t="shared" si="14"/>
        <v>414621.9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2021-06-17T18:41:39Z</dcterms:modified>
  <cp:category/>
  <cp:version/>
  <cp:contentType/>
  <cp:contentStatus/>
</cp:coreProperties>
</file>