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<sst xmlns="http://schemas.openxmlformats.org/spreadsheetml/2006/main" count="74" uniqueCount="73">
  <si>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</si>
  <si>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</si>
  <si>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</si>
  <si>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</si>
  <si>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</si>
  <si>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</si>
  <si>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</si>
  <si>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</si>
  <si>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</si>
  <si>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</si>
  <si>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</si>
  <si>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</si>
  <si>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</si>
  <si>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</si>
  <si>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</si>
  <si>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</si>
  <si>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</si>
  <si>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</si>
  <si>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</si>
  <si>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</si>
  <si>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</si>
  <si>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</si>
  <si>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</si>
  <si>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</si>
  <si>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</si>
  <si>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</si>
  <si>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</si>
  <si>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</si>
  <si>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</si>
  <si>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</si>
  <si>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</si>
  <si>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</si>
  <si>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</si>
  <si>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</si>
  <si>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</si>
  <si>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</si>
  <si>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</si>
  <si>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</si>
  <si>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</si>
  <si>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</si>
  <si>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</si>
  <si>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</si>
  <si>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</si>
  <si>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</si>
  <si>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</si>
  <si>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</si>
  <si>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</si>
  <si>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</si>
  <si>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</si>
  <si>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</si>
  <si>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</si>
  <si>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</si>
  <si>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</si>
  <si>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</si>
  <si>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</si>
  <si>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</si>
  <si>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</si>
  <si>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</si>
  <si>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</si>
  <si>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</si>
  <si>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</si>
  <si>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</si>
  <si>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</si>
  <si>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</si>
  <si>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</si>
  <si>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</si>
  <si>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</si>
  <si>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</si>
  <si>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</si>
  <si>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</si>
  <si>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</si>
  <si>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</si>
  <si>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10/06/21 - VENCIMENTO 17/06/21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</si>
</sst>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242947</v>
      </c>
      <c r="C7" s="47">
        <f t="shared" si="0"/>
        <v>206421</v>
      </c>
      <c r="D7" s="47">
        <f t="shared" si="0"/>
        <v>274218</v>
      </c>
      <c r="E7" s="47">
        <f t="shared" si="0"/>
        <v>140910</v>
      </c>
      <c r="F7" s="47">
        <f t="shared" si="0"/>
        <v>163675</v>
      </c>
      <c r="G7" s="47">
        <f t="shared" si="0"/>
        <v>188303</v>
      </c>
      <c r="H7" s="47">
        <f t="shared" si="0"/>
        <v>216389</v>
      </c>
      <c r="I7" s="47">
        <f t="shared" si="0"/>
        <v>276157</v>
      </c>
      <c r="J7" s="47">
        <f t="shared" si="0"/>
        <v>84806</v>
      </c>
      <c r="K7" s="47">
        <f t="shared" si="0"/>
        <v>1793826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14587</v>
      </c>
      <c r="C8" s="45">
        <f t="shared" si="1"/>
        <v>13939</v>
      </c>
      <c r="D8" s="45">
        <f t="shared" si="1"/>
        <v>15211</v>
      </c>
      <c r="E8" s="45">
        <f t="shared" si="1"/>
        <v>9120</v>
      </c>
      <c r="F8" s="45">
        <f t="shared" si="1"/>
        <v>10401</v>
      </c>
      <c r="G8" s="45">
        <f t="shared" si="1"/>
        <v>6490</v>
      </c>
      <c r="H8" s="45">
        <f t="shared" si="1"/>
        <v>5928</v>
      </c>
      <c r="I8" s="45">
        <f t="shared" si="1"/>
        <v>14913</v>
      </c>
      <c r="J8" s="45">
        <f t="shared" si="1"/>
        <v>2502</v>
      </c>
      <c r="K8" s="38">
        <f>SUM(B8:J8)</f>
        <v>93091</v>
      </c>
      <c r="L8"/>
      <c r="M8"/>
      <c r="N8"/>
    </row>
    <row r="9" spans="1:14" ht="16.5" customHeight="1">
      <c r="A9" s="22" t="s">
        <v>35</v>
      </c>
      <c r="B9" s="45">
        <v>14569</v>
      </c>
      <c r="C9" s="45">
        <v>13938</v>
      </c>
      <c r="D9" s="45">
        <v>15207</v>
      </c>
      <c r="E9" s="45">
        <v>9080</v>
      </c>
      <c r="F9" s="45">
        <v>10388</v>
      </c>
      <c r="G9" s="45">
        <v>6488</v>
      </c>
      <c r="H9" s="45">
        <v>5928</v>
      </c>
      <c r="I9" s="45">
        <v>14893</v>
      </c>
      <c r="J9" s="45">
        <v>2502</v>
      </c>
      <c r="K9" s="38">
        <f>SUM(B9:J9)</f>
        <v>92993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1</v>
      </c>
      <c r="D10" s="45">
        <v>4</v>
      </c>
      <c r="E10" s="45">
        <v>40</v>
      </c>
      <c r="F10" s="45">
        <v>13</v>
      </c>
      <c r="G10" s="45">
        <v>2</v>
      </c>
      <c r="H10" s="45">
        <v>0</v>
      </c>
      <c r="I10" s="45">
        <v>20</v>
      </c>
      <c r="J10" s="45">
        <v>0</v>
      </c>
      <c r="K10" s="38">
        <f>SUM(B10:J10)</f>
        <v>98</v>
      </c>
      <c r="L10"/>
      <c r="M10"/>
      <c r="N10"/>
    </row>
    <row r="11" spans="1:14" ht="16.5" customHeight="1">
      <c r="A11" s="44" t="s">
        <v>33</v>
      </c>
      <c r="B11" s="43">
        <v>228360</v>
      </c>
      <c r="C11" s="43">
        <v>192482</v>
      </c>
      <c r="D11" s="43">
        <v>259007</v>
      </c>
      <c r="E11" s="43">
        <v>131790</v>
      </c>
      <c r="F11" s="43">
        <v>153274</v>
      </c>
      <c r="G11" s="43">
        <v>181813</v>
      </c>
      <c r="H11" s="43">
        <v>210461</v>
      </c>
      <c r="I11" s="43">
        <v>261244</v>
      </c>
      <c r="J11" s="43">
        <v>82304</v>
      </c>
      <c r="K11" s="38">
        <f>SUM(B11:J11)</f>
        <v>1700735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1.504548623795087</v>
      </c>
      <c r="C15" s="39">
        <v>1.548997372052668</v>
      </c>
      <c r="D15" s="39">
        <v>1.231604161396407</v>
      </c>
      <c r="E15" s="39">
        <v>1.62560998351456</v>
      </c>
      <c r="F15" s="39">
        <v>1.401822696550126</v>
      </c>
      <c r="G15" s="39">
        <v>1.356457112225888</v>
      </c>
      <c r="H15" s="39">
        <v>1.294826224719086</v>
      </c>
      <c r="I15" s="39">
        <v>1.362481917095047</v>
      </c>
      <c r="J15" s="39">
        <v>1.479078913053786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1259025.6900000002</v>
      </c>
      <c r="C17" s="36">
        <f aca="true" t="shared" si="2" ref="C17:J17">C18+C19+C20+C21+C22+C23+C24</f>
        <v>1208830.6299999997</v>
      </c>
      <c r="D17" s="36">
        <f t="shared" si="2"/>
        <v>1399256.45</v>
      </c>
      <c r="E17" s="36">
        <f t="shared" si="2"/>
        <v>837464.73</v>
      </c>
      <c r="F17" s="36">
        <f t="shared" si="2"/>
        <v>885250.1</v>
      </c>
      <c r="G17" s="36">
        <f t="shared" si="2"/>
        <v>991195.32</v>
      </c>
      <c r="H17" s="36">
        <f t="shared" si="2"/>
        <v>866071.1100000001</v>
      </c>
      <c r="I17" s="36">
        <f t="shared" si="2"/>
        <v>1196115.0799999998</v>
      </c>
      <c r="J17" s="36">
        <f t="shared" si="2"/>
        <v>440942.52</v>
      </c>
      <c r="K17" s="36">
        <f aca="true" t="shared" si="3" ref="K17:K24">SUM(B17:J17)</f>
        <v>9084151.629999999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815475.9</v>
      </c>
      <c r="C18" s="30">
        <f t="shared" si="4"/>
        <v>760578.82</v>
      </c>
      <c r="D18" s="30">
        <f t="shared" si="4"/>
        <v>1119220.77</v>
      </c>
      <c r="E18" s="30">
        <f t="shared" si="4"/>
        <v>500709.59</v>
      </c>
      <c r="F18" s="30">
        <f t="shared" si="4"/>
        <v>615057.92</v>
      </c>
      <c r="G18" s="30">
        <f t="shared" si="4"/>
        <v>715457.25</v>
      </c>
      <c r="H18" s="30">
        <f t="shared" si="4"/>
        <v>655377.36</v>
      </c>
      <c r="I18" s="30">
        <f t="shared" si="4"/>
        <v>844294.8</v>
      </c>
      <c r="J18" s="30">
        <f t="shared" si="4"/>
        <v>293759.5</v>
      </c>
      <c r="K18" s="30">
        <f t="shared" si="3"/>
        <v>6319931.91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411447.24</v>
      </c>
      <c r="C19" s="30">
        <f t="shared" si="5"/>
        <v>417555.77</v>
      </c>
      <c r="D19" s="30">
        <f t="shared" si="5"/>
        <v>259216.19</v>
      </c>
      <c r="E19" s="30">
        <f t="shared" si="5"/>
        <v>313248.92</v>
      </c>
      <c r="F19" s="30">
        <f t="shared" si="5"/>
        <v>247144.23</v>
      </c>
      <c r="G19" s="30">
        <f t="shared" si="5"/>
        <v>255029.83</v>
      </c>
      <c r="H19" s="30">
        <f t="shared" si="5"/>
        <v>193222.43</v>
      </c>
      <c r="I19" s="30">
        <f t="shared" si="5"/>
        <v>306041.6</v>
      </c>
      <c r="J19" s="30">
        <f t="shared" si="5"/>
        <v>140733.98</v>
      </c>
      <c r="K19" s="30">
        <f t="shared" si="3"/>
        <v>2543640.19</v>
      </c>
      <c r="L19"/>
      <c r="M19"/>
      <c r="N19"/>
    </row>
    <row r="20" spans="1:14" ht="16.5" customHeight="1">
      <c r="A20" s="18" t="s">
        <v>28</v>
      </c>
      <c r="B20" s="30">
        <v>31045.5</v>
      </c>
      <c r="C20" s="30">
        <v>27924.16</v>
      </c>
      <c r="D20" s="30">
        <v>21394.73</v>
      </c>
      <c r="E20" s="30">
        <v>20734.34</v>
      </c>
      <c r="F20" s="30">
        <v>21662.01</v>
      </c>
      <c r="G20" s="30">
        <v>19322.3</v>
      </c>
      <c r="H20" s="30">
        <v>23118.77</v>
      </c>
      <c r="I20" s="30">
        <v>43006.8</v>
      </c>
      <c r="J20" s="30">
        <v>10879.9</v>
      </c>
      <c r="K20" s="30">
        <f t="shared" si="3"/>
        <v>219088.50999999998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-328.89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-106.13</v>
      </c>
      <c r="I23" s="30">
        <v>0</v>
      </c>
      <c r="J23" s="30">
        <v>0</v>
      </c>
      <c r="K23" s="30">
        <f t="shared" si="3"/>
        <v>-435.02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-110811.95999999999</v>
      </c>
      <c r="C27" s="30">
        <f t="shared" si="6"/>
        <v>-68253.95999999999</v>
      </c>
      <c r="D27" s="30">
        <f t="shared" si="6"/>
        <v>-100922.54000000001</v>
      </c>
      <c r="E27" s="30">
        <f t="shared" si="6"/>
        <v>-93276.57</v>
      </c>
      <c r="F27" s="30">
        <f t="shared" si="6"/>
        <v>-45707.2</v>
      </c>
      <c r="G27" s="30">
        <f t="shared" si="6"/>
        <v>-82712.38</v>
      </c>
      <c r="H27" s="30">
        <f t="shared" si="6"/>
        <v>-38570.22</v>
      </c>
      <c r="I27" s="30">
        <f t="shared" si="6"/>
        <v>-85015.97</v>
      </c>
      <c r="J27" s="30">
        <f t="shared" si="6"/>
        <v>-22553.69</v>
      </c>
      <c r="K27" s="30">
        <f aca="true" t="shared" si="7" ref="K27:K35">SUM(B27:J27)</f>
        <v>-647824.4899999999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-110811.95999999999</v>
      </c>
      <c r="C28" s="30">
        <f t="shared" si="8"/>
        <v>-68253.95999999999</v>
      </c>
      <c r="D28" s="30">
        <f t="shared" si="8"/>
        <v>-81809.38</v>
      </c>
      <c r="E28" s="30">
        <f t="shared" si="8"/>
        <v>-93276.57</v>
      </c>
      <c r="F28" s="30">
        <f t="shared" si="8"/>
        <v>-45707.2</v>
      </c>
      <c r="G28" s="30">
        <f t="shared" si="8"/>
        <v>-82712.38</v>
      </c>
      <c r="H28" s="30">
        <f t="shared" si="8"/>
        <v>-38570.22</v>
      </c>
      <c r="I28" s="30">
        <f t="shared" si="8"/>
        <v>-85015.97</v>
      </c>
      <c r="J28" s="30">
        <f t="shared" si="8"/>
        <v>-17020.53</v>
      </c>
      <c r="K28" s="30">
        <f t="shared" si="7"/>
        <v>-623178.17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-64103.6</v>
      </c>
      <c r="C29" s="30">
        <f aca="true" t="shared" si="9" ref="C29:J29">-ROUND((C9)*$E$3,2)</f>
        <v>-61327.2</v>
      </c>
      <c r="D29" s="30">
        <f t="shared" si="9"/>
        <v>-66910.8</v>
      </c>
      <c r="E29" s="30">
        <f t="shared" si="9"/>
        <v>-39952</v>
      </c>
      <c r="F29" s="30">
        <f t="shared" si="9"/>
        <v>-45707.2</v>
      </c>
      <c r="G29" s="30">
        <f t="shared" si="9"/>
        <v>-28547.2</v>
      </c>
      <c r="H29" s="30">
        <f t="shared" si="9"/>
        <v>-26083.2</v>
      </c>
      <c r="I29" s="30">
        <f t="shared" si="9"/>
        <v>-65529.2</v>
      </c>
      <c r="J29" s="30">
        <f t="shared" si="9"/>
        <v>-11008.8</v>
      </c>
      <c r="K29" s="30">
        <f t="shared" si="7"/>
        <v>-409169.2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-1878.8</v>
      </c>
      <c r="C31" s="30">
        <v>-400.4</v>
      </c>
      <c r="D31" s="30">
        <v>-523.6</v>
      </c>
      <c r="E31" s="30">
        <v>-646.8</v>
      </c>
      <c r="F31" s="26">
        <v>0</v>
      </c>
      <c r="G31" s="30">
        <v>-308</v>
      </c>
      <c r="H31" s="30">
        <v>-190.29</v>
      </c>
      <c r="I31" s="30">
        <v>-296.97</v>
      </c>
      <c r="J31" s="30">
        <v>-91.61</v>
      </c>
      <c r="K31" s="30">
        <f t="shared" si="7"/>
        <v>-4336.469999999999</v>
      </c>
      <c r="L31"/>
      <c r="M31"/>
      <c r="N31"/>
    </row>
    <row r="32" spans="1:14" ht="16.5" customHeight="1">
      <c r="A32" s="25" t="s">
        <v>21</v>
      </c>
      <c r="B32" s="30">
        <v>-44829.56</v>
      </c>
      <c r="C32" s="30">
        <v>-6526.36</v>
      </c>
      <c r="D32" s="30">
        <v>-14374.98</v>
      </c>
      <c r="E32" s="30">
        <v>-52677.77</v>
      </c>
      <c r="F32" s="26">
        <v>0</v>
      </c>
      <c r="G32" s="30">
        <v>-53857.18</v>
      </c>
      <c r="H32" s="30">
        <v>-12296.73</v>
      </c>
      <c r="I32" s="30">
        <v>-19189.8</v>
      </c>
      <c r="J32" s="30">
        <v>-5920.12</v>
      </c>
      <c r="K32" s="30">
        <f t="shared" si="7"/>
        <v>-209672.49999999997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1148213.7300000002</v>
      </c>
      <c r="C47" s="27">
        <f aca="true" t="shared" si="11" ref="C47:J47">IF(C17+C27+C48&lt;0,0,C17+C27+C48)</f>
        <v>1140576.6699999997</v>
      </c>
      <c r="D47" s="27">
        <f t="shared" si="11"/>
        <v>1298333.91</v>
      </c>
      <c r="E47" s="27">
        <f t="shared" si="11"/>
        <v>744188.1599999999</v>
      </c>
      <c r="F47" s="27">
        <f t="shared" si="11"/>
        <v>839542.9</v>
      </c>
      <c r="G47" s="27">
        <f t="shared" si="11"/>
        <v>908482.94</v>
      </c>
      <c r="H47" s="27">
        <f t="shared" si="11"/>
        <v>827500.8900000001</v>
      </c>
      <c r="I47" s="27">
        <f t="shared" si="11"/>
        <v>1111099.1099999999</v>
      </c>
      <c r="J47" s="27">
        <f t="shared" si="11"/>
        <v>418388.83</v>
      </c>
      <c r="K47" s="20">
        <f>SUM(B47:J47)</f>
        <v>8436327.14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1148213.73</v>
      </c>
      <c r="C53" s="10">
        <f t="shared" si="13"/>
        <v>1140576.67</v>
      </c>
      <c r="D53" s="10">
        <f t="shared" si="13"/>
        <v>1298333.9</v>
      </c>
      <c r="E53" s="10">
        <f t="shared" si="13"/>
        <v>744188.16</v>
      </c>
      <c r="F53" s="10">
        <f t="shared" si="13"/>
        <v>839542.89</v>
      </c>
      <c r="G53" s="10">
        <f t="shared" si="13"/>
        <v>908482.94</v>
      </c>
      <c r="H53" s="10">
        <f t="shared" si="13"/>
        <v>827500.9</v>
      </c>
      <c r="I53" s="10">
        <f>SUM(I54:I66)</f>
        <v>1111099.11</v>
      </c>
      <c r="J53" s="10">
        <f t="shared" si="13"/>
        <v>418388.84</v>
      </c>
      <c r="K53" s="5">
        <f>SUM(K54:K66)</f>
        <v>8436327.14</v>
      </c>
      <c r="L53" s="9"/>
    </row>
    <row r="54" spans="1:11" ht="16.5" customHeight="1">
      <c r="A54" s="7" t="s">
        <v>60</v>
      </c>
      <c r="B54" s="8">
        <v>1003309.16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1003309.16</v>
      </c>
    </row>
    <row r="55" spans="1:11" ht="16.5" customHeight="1">
      <c r="A55" s="7" t="s">
        <v>61</v>
      </c>
      <c r="B55" s="8">
        <v>144904.57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144904.57</v>
      </c>
    </row>
    <row r="56" spans="1:11" ht="16.5" customHeight="1">
      <c r="A56" s="7" t="s">
        <v>4</v>
      </c>
      <c r="B56" s="6">
        <v>0</v>
      </c>
      <c r="C56" s="8">
        <v>1140576.67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1140576.67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1298333.9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1298333.9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744188.16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744188.16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839542.89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839542.89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908482.94</v>
      </c>
      <c r="H60" s="6">
        <v>0</v>
      </c>
      <c r="I60" s="6">
        <v>0</v>
      </c>
      <c r="J60" s="6">
        <v>0</v>
      </c>
      <c r="K60" s="5">
        <f t="shared" si="14"/>
        <v>908482.94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827500.9</v>
      </c>
      <c r="I61" s="6">
        <v>0</v>
      </c>
      <c r="J61" s="6">
        <v>0</v>
      </c>
      <c r="K61" s="5">
        <f t="shared" si="14"/>
        <v>827500.9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402662.32</v>
      </c>
      <c r="J63" s="6">
        <v>0</v>
      </c>
      <c r="K63" s="5">
        <f t="shared" si="14"/>
        <v>402662.32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708436.79</v>
      </c>
      <c r="J64" s="6">
        <v>0</v>
      </c>
      <c r="K64" s="5">
        <f t="shared" si="14"/>
        <v>708436.79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418388.84</v>
      </c>
      <c r="K65" s="5">
        <f t="shared" si="14"/>
        <v>418388.84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2021-06-16T18:38:09Z</dcterms:modified>
  <cp:category/>
  <cp:version/>
  <cp:contentType/>
  <cp:contentStatus/>
</cp:coreProperties>
</file>