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<sst xmlns="http://schemas.openxmlformats.org/spreadsheetml/2006/main" count="74" uniqueCount="73">
  <si>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</si>
  <si>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</si>
  <si>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</si>
  <si>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</si>
  <si>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</si>
  <si>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</si>
  <si>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</si>
  <si>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</si>
  <si>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</si>
  <si>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</si>
  <si>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</si>
  <si>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</si>
  <si>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</si>
  <si>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</si>
  <si>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</si>
  <si>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</si>
  <si>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</si>
  <si>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</si>
  <si>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</si>
  <si>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</si>
  <si>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</si>
  <si>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</si>
  <si>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</si>
  <si>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</si>
  <si>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</si>
  <si>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</si>
  <si>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</si>
  <si>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</si>
  <si>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</si>
  <si>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</si>
  <si>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</si>
  <si>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</si>
  <si>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</si>
  <si>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</si>
  <si>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</si>
  <si>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</si>
  <si>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</si>
  <si>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</si>
  <si>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</si>
  <si>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</si>
  <si>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</si>
  <si>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</si>
  <si>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</si>
  <si>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</si>
  <si>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</si>
  <si>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</si>
  <si>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</si>
  <si>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</si>
  <si>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</si>
  <si>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</si>
  <si>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</si>
  <si>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</si>
  <si>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</si>
  <si>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</si>
  <si>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</si>
  <si>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</si>
  <si>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</si>
  <si>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</si>
  <si>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</si>
  <si>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</si>
  <si>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</si>
  <si>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</si>
  <si>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</si>
  <si>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</si>
  <si>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</si>
  <si>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</si>
  <si>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</si>
  <si>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</si>
  <si>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</si>
  <si>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</si>
  <si>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</si>
  <si>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</si>
  <si>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08/06/21 - VENCIMENTO 15/06/21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</si>
</sst>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225859</v>
      </c>
      <c r="C7" s="47">
        <f t="shared" si="0"/>
        <v>200137</v>
      </c>
      <c r="D7" s="47">
        <f t="shared" si="0"/>
        <v>263924</v>
      </c>
      <c r="E7" s="47">
        <f t="shared" si="0"/>
        <v>139436</v>
      </c>
      <c r="F7" s="47">
        <f t="shared" si="0"/>
        <v>155546</v>
      </c>
      <c r="G7" s="47">
        <f t="shared" si="0"/>
        <v>185757</v>
      </c>
      <c r="H7" s="47">
        <f t="shared" si="0"/>
        <v>209691</v>
      </c>
      <c r="I7" s="47">
        <f t="shared" si="0"/>
        <v>269937</v>
      </c>
      <c r="J7" s="47">
        <f t="shared" si="0"/>
        <v>82237</v>
      </c>
      <c r="K7" s="47">
        <f t="shared" si="0"/>
        <v>1732524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14150</v>
      </c>
      <c r="C8" s="45">
        <f t="shared" si="1"/>
        <v>14304</v>
      </c>
      <c r="D8" s="45">
        <f t="shared" si="1"/>
        <v>15353</v>
      </c>
      <c r="E8" s="45">
        <f t="shared" si="1"/>
        <v>9150</v>
      </c>
      <c r="F8" s="45">
        <f t="shared" si="1"/>
        <v>10131</v>
      </c>
      <c r="G8" s="45">
        <f t="shared" si="1"/>
        <v>6686</v>
      </c>
      <c r="H8" s="45">
        <f t="shared" si="1"/>
        <v>6144</v>
      </c>
      <c r="I8" s="45">
        <f t="shared" si="1"/>
        <v>14757</v>
      </c>
      <c r="J8" s="45">
        <f t="shared" si="1"/>
        <v>2388</v>
      </c>
      <c r="K8" s="38">
        <f>SUM(B8:J8)</f>
        <v>93063</v>
      </c>
      <c r="L8"/>
      <c r="M8"/>
      <c r="N8"/>
    </row>
    <row r="9" spans="1:14" ht="16.5" customHeight="1">
      <c r="A9" s="22" t="s">
        <v>35</v>
      </c>
      <c r="B9" s="45">
        <v>14136</v>
      </c>
      <c r="C9" s="45">
        <v>14304</v>
      </c>
      <c r="D9" s="45">
        <v>15350</v>
      </c>
      <c r="E9" s="45">
        <v>9118</v>
      </c>
      <c r="F9" s="45">
        <v>10118</v>
      </c>
      <c r="G9" s="45">
        <v>6684</v>
      </c>
      <c r="H9" s="45">
        <v>6144</v>
      </c>
      <c r="I9" s="45">
        <v>14738</v>
      </c>
      <c r="J9" s="45">
        <v>2388</v>
      </c>
      <c r="K9" s="38">
        <f>SUM(B9:J9)</f>
        <v>92980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0</v>
      </c>
      <c r="D10" s="45">
        <v>3</v>
      </c>
      <c r="E10" s="45">
        <v>32</v>
      </c>
      <c r="F10" s="45">
        <v>13</v>
      </c>
      <c r="G10" s="45">
        <v>2</v>
      </c>
      <c r="H10" s="45">
        <v>0</v>
      </c>
      <c r="I10" s="45">
        <v>19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33</v>
      </c>
      <c r="B11" s="43">
        <v>211709</v>
      </c>
      <c r="C11" s="43">
        <v>185833</v>
      </c>
      <c r="D11" s="43">
        <v>248571</v>
      </c>
      <c r="E11" s="43">
        <v>130286</v>
      </c>
      <c r="F11" s="43">
        <v>145415</v>
      </c>
      <c r="G11" s="43">
        <v>179071</v>
      </c>
      <c r="H11" s="43">
        <v>203547</v>
      </c>
      <c r="I11" s="43">
        <v>255180</v>
      </c>
      <c r="J11" s="43">
        <v>79849</v>
      </c>
      <c r="K11" s="38">
        <f>SUM(B11:J11)</f>
        <v>1639461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1.587566994041225</v>
      </c>
      <c r="C15" s="39">
        <v>1.58748267248145</v>
      </c>
      <c r="D15" s="39">
        <v>1.255923773973879</v>
      </c>
      <c r="E15" s="39">
        <v>1.635171610163006</v>
      </c>
      <c r="F15" s="39">
        <v>1.465803268109706</v>
      </c>
      <c r="G15" s="39">
        <v>1.365903972851135</v>
      </c>
      <c r="H15" s="39">
        <v>1.338087529477798</v>
      </c>
      <c r="I15" s="39">
        <v>1.386320863020576</v>
      </c>
      <c r="J15" s="39">
        <v>1.512238348938475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1234634.7199999997</v>
      </c>
      <c r="C17" s="36">
        <f aca="true" t="shared" si="2" ref="C17:J17">C18+C19+C20+C21+C22+C23+C24</f>
        <v>1201374.25</v>
      </c>
      <c r="D17" s="36">
        <f t="shared" si="2"/>
        <v>1372192.53</v>
      </c>
      <c r="E17" s="36">
        <f t="shared" si="2"/>
        <v>833843.4</v>
      </c>
      <c r="F17" s="36">
        <f t="shared" si="2"/>
        <v>879824.5</v>
      </c>
      <c r="G17" s="36">
        <f t="shared" si="2"/>
        <v>984661.6</v>
      </c>
      <c r="H17" s="36">
        <f t="shared" si="2"/>
        <v>867010.7400000001</v>
      </c>
      <c r="I17" s="36">
        <f t="shared" si="2"/>
        <v>1189842.3299999998</v>
      </c>
      <c r="J17" s="36">
        <f t="shared" si="2"/>
        <v>437567.01999999996</v>
      </c>
      <c r="K17" s="36">
        <f aca="true" t="shared" si="3" ref="K17:K24">SUM(B17:J17)</f>
        <v>9000951.09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758118.32</v>
      </c>
      <c r="C18" s="30">
        <f t="shared" si="4"/>
        <v>737424.79</v>
      </c>
      <c r="D18" s="30">
        <f t="shared" si="4"/>
        <v>1077205.81</v>
      </c>
      <c r="E18" s="30">
        <f t="shared" si="4"/>
        <v>495471.88</v>
      </c>
      <c r="F18" s="30">
        <f t="shared" si="4"/>
        <v>584510.76</v>
      </c>
      <c r="G18" s="30">
        <f t="shared" si="4"/>
        <v>705783.72</v>
      </c>
      <c r="H18" s="30">
        <f t="shared" si="4"/>
        <v>635091.13</v>
      </c>
      <c r="I18" s="30">
        <f t="shared" si="4"/>
        <v>825278.39</v>
      </c>
      <c r="J18" s="30">
        <f t="shared" si="4"/>
        <v>284860.74</v>
      </c>
      <c r="K18" s="30">
        <f t="shared" si="3"/>
        <v>6103745.539999999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445445.3</v>
      </c>
      <c r="C19" s="30">
        <f t="shared" si="5"/>
        <v>433224.29</v>
      </c>
      <c r="D19" s="30">
        <f t="shared" si="5"/>
        <v>275682.58</v>
      </c>
      <c r="E19" s="30">
        <f t="shared" si="5"/>
        <v>314709.67</v>
      </c>
      <c r="F19" s="30">
        <f t="shared" si="5"/>
        <v>272267.02</v>
      </c>
      <c r="G19" s="30">
        <f t="shared" si="5"/>
        <v>258249.07</v>
      </c>
      <c r="H19" s="30">
        <f t="shared" si="5"/>
        <v>214716.39</v>
      </c>
      <c r="I19" s="30">
        <f t="shared" si="5"/>
        <v>318822.26</v>
      </c>
      <c r="J19" s="30">
        <f t="shared" si="5"/>
        <v>145916.6</v>
      </c>
      <c r="K19" s="30">
        <f t="shared" si="3"/>
        <v>2679033.18</v>
      </c>
      <c r="L19"/>
      <c r="M19"/>
      <c r="N19"/>
    </row>
    <row r="20" spans="1:14" ht="16.5" customHeight="1">
      <c r="A20" s="18" t="s">
        <v>28</v>
      </c>
      <c r="B20" s="30">
        <v>30562.2</v>
      </c>
      <c r="C20" s="30">
        <v>27953.29</v>
      </c>
      <c r="D20" s="30">
        <v>20601</v>
      </c>
      <c r="E20" s="30">
        <v>20889.97</v>
      </c>
      <c r="F20" s="30">
        <v>21660.78</v>
      </c>
      <c r="G20" s="30">
        <v>19356.1</v>
      </c>
      <c r="H20" s="30">
        <v>22744.54</v>
      </c>
      <c r="I20" s="30">
        <v>42969.8</v>
      </c>
      <c r="J20" s="30">
        <v>11220.54</v>
      </c>
      <c r="K20" s="30">
        <f t="shared" si="3"/>
        <v>217958.22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-877.04</v>
      </c>
      <c r="C23" s="30">
        <v>0</v>
      </c>
      <c r="D23" s="30">
        <v>-721.62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-1711.8899999999999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-202730.42</v>
      </c>
      <c r="C27" s="30">
        <f t="shared" si="6"/>
        <v>-68071.65</v>
      </c>
      <c r="D27" s="30">
        <f t="shared" si="6"/>
        <v>-122744.34</v>
      </c>
      <c r="E27" s="30">
        <f t="shared" si="6"/>
        <v>-161694.13999999998</v>
      </c>
      <c r="F27" s="30">
        <f t="shared" si="6"/>
        <v>-44519.2</v>
      </c>
      <c r="G27" s="30">
        <f t="shared" si="6"/>
        <v>-185286.4</v>
      </c>
      <c r="H27" s="30">
        <f t="shared" si="6"/>
        <v>-57182.479999999996</v>
      </c>
      <c r="I27" s="30">
        <f t="shared" si="6"/>
        <v>-111896.38</v>
      </c>
      <c r="J27" s="30">
        <f t="shared" si="6"/>
        <v>-30555.2</v>
      </c>
      <c r="K27" s="30">
        <f aca="true" t="shared" si="7" ref="K27:K35">SUM(B27:J27)</f>
        <v>-984680.21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-202730.42</v>
      </c>
      <c r="C28" s="30">
        <f t="shared" si="8"/>
        <v>-68071.65</v>
      </c>
      <c r="D28" s="30">
        <f t="shared" si="8"/>
        <v>-103631.18</v>
      </c>
      <c r="E28" s="30">
        <f t="shared" si="8"/>
        <v>-161694.13999999998</v>
      </c>
      <c r="F28" s="30">
        <f t="shared" si="8"/>
        <v>-44519.2</v>
      </c>
      <c r="G28" s="30">
        <f t="shared" si="8"/>
        <v>-185286.4</v>
      </c>
      <c r="H28" s="30">
        <f t="shared" si="8"/>
        <v>-57182.479999999996</v>
      </c>
      <c r="I28" s="30">
        <f t="shared" si="8"/>
        <v>-111896.38</v>
      </c>
      <c r="J28" s="30">
        <f t="shared" si="8"/>
        <v>-25022.04</v>
      </c>
      <c r="K28" s="30">
        <f t="shared" si="7"/>
        <v>-960033.89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-62198.4</v>
      </c>
      <c r="C29" s="30">
        <f aca="true" t="shared" si="9" ref="C29:J29">-ROUND((C9)*$E$3,2)</f>
        <v>-62937.6</v>
      </c>
      <c r="D29" s="30">
        <f t="shared" si="9"/>
        <v>-67540</v>
      </c>
      <c r="E29" s="30">
        <f t="shared" si="9"/>
        <v>-40119.2</v>
      </c>
      <c r="F29" s="30">
        <f t="shared" si="9"/>
        <v>-44519.2</v>
      </c>
      <c r="G29" s="30">
        <f t="shared" si="9"/>
        <v>-29409.6</v>
      </c>
      <c r="H29" s="30">
        <f t="shared" si="9"/>
        <v>-27033.6</v>
      </c>
      <c r="I29" s="30">
        <f t="shared" si="9"/>
        <v>-64847.2</v>
      </c>
      <c r="J29" s="30">
        <f t="shared" si="9"/>
        <v>-10507.2</v>
      </c>
      <c r="K29" s="30">
        <f t="shared" si="7"/>
        <v>-409112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-3779.6</v>
      </c>
      <c r="C31" s="30">
        <v>-431.2</v>
      </c>
      <c r="D31" s="30">
        <v>-1201.2</v>
      </c>
      <c r="E31" s="30">
        <v>-1478.4</v>
      </c>
      <c r="F31" s="26">
        <v>0</v>
      </c>
      <c r="G31" s="30">
        <v>-1108.8</v>
      </c>
      <c r="H31" s="30">
        <v>-198.56</v>
      </c>
      <c r="I31" s="30">
        <v>-309.89</v>
      </c>
      <c r="J31" s="30">
        <v>-95.6</v>
      </c>
      <c r="K31" s="30">
        <f t="shared" si="7"/>
        <v>-8603.25</v>
      </c>
      <c r="L31"/>
      <c r="M31"/>
      <c r="N31"/>
    </row>
    <row r="32" spans="1:14" ht="16.5" customHeight="1">
      <c r="A32" s="25" t="s">
        <v>21</v>
      </c>
      <c r="B32" s="30">
        <v>-136752.42</v>
      </c>
      <c r="C32" s="30">
        <v>-4702.85</v>
      </c>
      <c r="D32" s="30">
        <v>-34889.98</v>
      </c>
      <c r="E32" s="30">
        <v>-120096.54</v>
      </c>
      <c r="F32" s="26">
        <v>0</v>
      </c>
      <c r="G32" s="30">
        <v>-154768</v>
      </c>
      <c r="H32" s="30">
        <v>-29950.32</v>
      </c>
      <c r="I32" s="30">
        <v>-46739.29</v>
      </c>
      <c r="J32" s="30">
        <v>-14419.24</v>
      </c>
      <c r="K32" s="30">
        <f t="shared" si="7"/>
        <v>-542318.64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1031904.2999999997</v>
      </c>
      <c r="C47" s="27">
        <f aca="true" t="shared" si="11" ref="C47:J47">IF(C17+C27+C48&lt;0,0,C17+C27+C48)</f>
        <v>1133302.6</v>
      </c>
      <c r="D47" s="27">
        <f t="shared" si="11"/>
        <v>1249448.19</v>
      </c>
      <c r="E47" s="27">
        <f t="shared" si="11"/>
        <v>672149.26</v>
      </c>
      <c r="F47" s="27">
        <f t="shared" si="11"/>
        <v>835305.3</v>
      </c>
      <c r="G47" s="27">
        <f t="shared" si="11"/>
        <v>799375.2</v>
      </c>
      <c r="H47" s="27">
        <f t="shared" si="11"/>
        <v>809828.2600000001</v>
      </c>
      <c r="I47" s="27">
        <f t="shared" si="11"/>
        <v>1077945.9499999997</v>
      </c>
      <c r="J47" s="27">
        <f t="shared" si="11"/>
        <v>407011.81999999995</v>
      </c>
      <c r="K47" s="20">
        <f>SUM(B47:J47)</f>
        <v>8016270.879999999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1031904.3</v>
      </c>
      <c r="C53" s="10">
        <f t="shared" si="13"/>
        <v>1133302.6</v>
      </c>
      <c r="D53" s="10">
        <f t="shared" si="13"/>
        <v>1249448.17</v>
      </c>
      <c r="E53" s="10">
        <f t="shared" si="13"/>
        <v>672149.26</v>
      </c>
      <c r="F53" s="10">
        <f t="shared" si="13"/>
        <v>835305.3</v>
      </c>
      <c r="G53" s="10">
        <f t="shared" si="13"/>
        <v>799375.2</v>
      </c>
      <c r="H53" s="10">
        <f t="shared" si="13"/>
        <v>809828.26</v>
      </c>
      <c r="I53" s="10">
        <f>SUM(I54:I66)</f>
        <v>1077945.95</v>
      </c>
      <c r="J53" s="10">
        <f t="shared" si="13"/>
        <v>407011.82</v>
      </c>
      <c r="K53" s="5">
        <f>SUM(K54:K66)</f>
        <v>8016270.86</v>
      </c>
      <c r="L53" s="9"/>
    </row>
    <row r="54" spans="1:11" ht="16.5" customHeight="1">
      <c r="A54" s="7" t="s">
        <v>60</v>
      </c>
      <c r="B54" s="8">
        <v>901884.36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901884.36</v>
      </c>
    </row>
    <row r="55" spans="1:11" ht="16.5" customHeight="1">
      <c r="A55" s="7" t="s">
        <v>61</v>
      </c>
      <c r="B55" s="8">
        <v>130019.94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130019.94</v>
      </c>
    </row>
    <row r="56" spans="1:11" ht="16.5" customHeight="1">
      <c r="A56" s="7" t="s">
        <v>4</v>
      </c>
      <c r="B56" s="6">
        <v>0</v>
      </c>
      <c r="C56" s="8">
        <v>1133302.6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1133302.6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1249448.17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1249448.17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672149.26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672149.26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835305.3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835305.3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799375.2</v>
      </c>
      <c r="H60" s="6">
        <v>0</v>
      </c>
      <c r="I60" s="6">
        <v>0</v>
      </c>
      <c r="J60" s="6">
        <v>0</v>
      </c>
      <c r="K60" s="5">
        <f t="shared" si="14"/>
        <v>799375.2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809828.26</v>
      </c>
      <c r="I61" s="6">
        <v>0</v>
      </c>
      <c r="J61" s="6">
        <v>0</v>
      </c>
      <c r="K61" s="5">
        <f t="shared" si="14"/>
        <v>809828.26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401427.07</v>
      </c>
      <c r="J63" s="6">
        <v>0</v>
      </c>
      <c r="K63" s="5">
        <f t="shared" si="14"/>
        <v>401427.07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676518.88</v>
      </c>
      <c r="J64" s="6">
        <v>0</v>
      </c>
      <c r="K64" s="5">
        <f t="shared" si="14"/>
        <v>676518.88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407011.82</v>
      </c>
      <c r="K65" s="5">
        <f t="shared" si="14"/>
        <v>407011.82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2021-06-14T16:59:13Z</dcterms:modified>
  <cp:category/>
  <cp:version/>
  <cp:contentType/>
  <cp:contentStatus/>
</cp:coreProperties>
</file>