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<sst xmlns="http://schemas.openxmlformats.org/spreadsheetml/2006/main" count="74" uniqueCount="73">
  <si>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</si>
  <si>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</si>
  <si>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</si>
  <si>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</si>
  <si>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</si>
  <si>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</si>
  <si>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</si>
  <si>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</si>
  <si>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</si>
  <si>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</si>
  <si>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</si>
  <si>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</si>
  <si>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</si>
  <si>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</si>
  <si>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</si>
  <si>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</si>
  <si>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</si>
  <si>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</si>
  <si>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</si>
  <si>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</si>
  <si>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</si>
  <si>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</si>
  <si>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</si>
  <si>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</si>
  <si>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</si>
  <si>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</si>
  <si>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</si>
  <si>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</si>
  <si>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</si>
  <si>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</si>
  <si>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</si>
  <si>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</si>
  <si>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</si>
  <si>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</si>
  <si>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</si>
  <si>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</si>
  <si>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</si>
  <si>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</si>
  <si>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</si>
  <si>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</si>
  <si>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</si>
  <si>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</si>
  <si>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</si>
  <si>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</si>
  <si>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</si>
  <si>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</si>
  <si>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</si>
  <si>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</si>
  <si>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</si>
  <si>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</si>
  <si>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</si>
  <si>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</si>
  <si>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</si>
  <si>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</si>
  <si>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</si>
  <si>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</si>
  <si>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</si>
  <si>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</si>
  <si>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</si>
  <si>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</si>
  <si>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</si>
  <si>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</si>
  <si>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</si>
  <si>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</si>
  <si>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</si>
  <si>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</si>
  <si>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</si>
  <si>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</si>
  <si>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</si>
  <si>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</si>
  <si>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</si>
  <si>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</si>
  <si>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07/06/21 - VENCIMENTO 14/06/21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</si>
</sst>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232587</v>
      </c>
      <c r="C7" s="47">
        <f t="shared" si="0"/>
        <v>199682</v>
      </c>
      <c r="D7" s="47">
        <f t="shared" si="0"/>
        <v>264381</v>
      </c>
      <c r="E7" s="47">
        <f t="shared" si="0"/>
        <v>136850</v>
      </c>
      <c r="F7" s="47">
        <f t="shared" si="0"/>
        <v>157431</v>
      </c>
      <c r="G7" s="47">
        <f t="shared" si="0"/>
        <v>180950</v>
      </c>
      <c r="H7" s="47">
        <f t="shared" si="0"/>
        <v>209031</v>
      </c>
      <c r="I7" s="47">
        <f t="shared" si="0"/>
        <v>266113</v>
      </c>
      <c r="J7" s="47">
        <f t="shared" si="0"/>
        <v>80114</v>
      </c>
      <c r="K7" s="47">
        <f t="shared" si="0"/>
        <v>1727139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15586</v>
      </c>
      <c r="C8" s="45">
        <f t="shared" si="1"/>
        <v>15344</v>
      </c>
      <c r="D8" s="45">
        <f t="shared" si="1"/>
        <v>17052</v>
      </c>
      <c r="E8" s="45">
        <f t="shared" si="1"/>
        <v>9624</v>
      </c>
      <c r="F8" s="45">
        <f t="shared" si="1"/>
        <v>11059</v>
      </c>
      <c r="G8" s="45">
        <f t="shared" si="1"/>
        <v>7260</v>
      </c>
      <c r="H8" s="45">
        <f t="shared" si="1"/>
        <v>6565</v>
      </c>
      <c r="I8" s="45">
        <f t="shared" si="1"/>
        <v>15494</v>
      </c>
      <c r="J8" s="45">
        <f t="shared" si="1"/>
        <v>2538</v>
      </c>
      <c r="K8" s="38">
        <f>SUM(B8:J8)</f>
        <v>100522</v>
      </c>
      <c r="L8"/>
      <c r="M8"/>
      <c r="N8"/>
    </row>
    <row r="9" spans="1:14" ht="16.5" customHeight="1">
      <c r="A9" s="22" t="s">
        <v>35</v>
      </c>
      <c r="B9" s="45">
        <v>15567</v>
      </c>
      <c r="C9" s="45">
        <v>15340</v>
      </c>
      <c r="D9" s="45">
        <v>17048</v>
      </c>
      <c r="E9" s="45">
        <v>9585</v>
      </c>
      <c r="F9" s="45">
        <v>11048</v>
      </c>
      <c r="G9" s="45">
        <v>7256</v>
      </c>
      <c r="H9" s="45">
        <v>6565</v>
      </c>
      <c r="I9" s="45">
        <v>15475</v>
      </c>
      <c r="J9" s="45">
        <v>2538</v>
      </c>
      <c r="K9" s="38">
        <f>SUM(B9:J9)</f>
        <v>100422</v>
      </c>
      <c r="L9"/>
      <c r="M9"/>
      <c r="N9"/>
    </row>
    <row r="10" spans="1:14" ht="16.5" customHeight="1">
      <c r="A10" s="22" t="s">
        <v>34</v>
      </c>
      <c r="B10" s="45">
        <v>19</v>
      </c>
      <c r="C10" s="45">
        <v>4</v>
      </c>
      <c r="D10" s="45">
        <v>4</v>
      </c>
      <c r="E10" s="45">
        <v>39</v>
      </c>
      <c r="F10" s="45">
        <v>11</v>
      </c>
      <c r="G10" s="45">
        <v>4</v>
      </c>
      <c r="H10" s="45">
        <v>0</v>
      </c>
      <c r="I10" s="45">
        <v>19</v>
      </c>
      <c r="J10" s="45">
        <v>0</v>
      </c>
      <c r="K10" s="38">
        <f>SUM(B10:J10)</f>
        <v>100</v>
      </c>
      <c r="L10"/>
      <c r="M10"/>
      <c r="N10"/>
    </row>
    <row r="11" spans="1:14" ht="16.5" customHeight="1">
      <c r="A11" s="44" t="s">
        <v>33</v>
      </c>
      <c r="B11" s="43">
        <v>217001</v>
      </c>
      <c r="C11" s="43">
        <v>184338</v>
      </c>
      <c r="D11" s="43">
        <v>247329</v>
      </c>
      <c r="E11" s="43">
        <v>127226</v>
      </c>
      <c r="F11" s="43">
        <v>146372</v>
      </c>
      <c r="G11" s="43">
        <v>173690</v>
      </c>
      <c r="H11" s="43">
        <v>202466</v>
      </c>
      <c r="I11" s="43">
        <v>250619</v>
      </c>
      <c r="J11" s="43">
        <v>77576</v>
      </c>
      <c r="K11" s="38">
        <f>SUM(B11:J11)</f>
        <v>1626617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1.55618078741483</v>
      </c>
      <c r="C15" s="39">
        <v>1.593593650862373</v>
      </c>
      <c r="D15" s="39">
        <v>1.271831252536334</v>
      </c>
      <c r="E15" s="39">
        <v>1.665769008563811</v>
      </c>
      <c r="F15" s="39">
        <v>1.443937932972743</v>
      </c>
      <c r="G15" s="39">
        <v>1.384050610858812</v>
      </c>
      <c r="H15" s="39">
        <v>1.343442525018596</v>
      </c>
      <c r="I15" s="39">
        <v>1.405500678193789</v>
      </c>
      <c r="J15" s="39">
        <v>1.547370962168544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1246695.13</v>
      </c>
      <c r="C17" s="36">
        <f aca="true" t="shared" si="2" ref="C17:J17">C18+C19+C20+C21+C22+C23+C24</f>
        <v>1202245.8599999999</v>
      </c>
      <c r="D17" s="36">
        <f t="shared" si="2"/>
        <v>1393449.45</v>
      </c>
      <c r="E17" s="36">
        <f t="shared" si="2"/>
        <v>833813.6100000001</v>
      </c>
      <c r="F17" s="36">
        <f t="shared" si="2"/>
        <v>876887.3299999998</v>
      </c>
      <c r="G17" s="36">
        <f t="shared" si="2"/>
        <v>971945.15</v>
      </c>
      <c r="H17" s="36">
        <f t="shared" si="2"/>
        <v>867853.12</v>
      </c>
      <c r="I17" s="36">
        <f t="shared" si="2"/>
        <v>1189129.64</v>
      </c>
      <c r="J17" s="36">
        <f t="shared" si="2"/>
        <v>436172.8</v>
      </c>
      <c r="K17" s="36">
        <f aca="true" t="shared" si="3" ref="K17:K24">SUM(B17:J17)</f>
        <v>9018192.090000002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780701.52</v>
      </c>
      <c r="C18" s="30">
        <f t="shared" si="4"/>
        <v>735748.3</v>
      </c>
      <c r="D18" s="30">
        <f t="shared" si="4"/>
        <v>1079071.05</v>
      </c>
      <c r="E18" s="30">
        <f t="shared" si="4"/>
        <v>486282.79</v>
      </c>
      <c r="F18" s="30">
        <f t="shared" si="4"/>
        <v>591594.21</v>
      </c>
      <c r="G18" s="30">
        <f t="shared" si="4"/>
        <v>687519.53</v>
      </c>
      <c r="H18" s="30">
        <f t="shared" si="4"/>
        <v>633092.19</v>
      </c>
      <c r="I18" s="30">
        <f t="shared" si="4"/>
        <v>813587.27</v>
      </c>
      <c r="J18" s="30">
        <f t="shared" si="4"/>
        <v>277506.88</v>
      </c>
      <c r="K18" s="30">
        <f t="shared" si="3"/>
        <v>6085103.739999999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434211.19</v>
      </c>
      <c r="C19" s="30">
        <f t="shared" si="5"/>
        <v>436735.52</v>
      </c>
      <c r="D19" s="30">
        <f t="shared" si="5"/>
        <v>293325.24</v>
      </c>
      <c r="E19" s="30">
        <f t="shared" si="5"/>
        <v>323752.01</v>
      </c>
      <c r="F19" s="30">
        <f t="shared" si="5"/>
        <v>262631.11</v>
      </c>
      <c r="G19" s="30">
        <f t="shared" si="5"/>
        <v>264042.3</v>
      </c>
      <c r="H19" s="30">
        <f t="shared" si="5"/>
        <v>217430.78</v>
      </c>
      <c r="I19" s="30">
        <f t="shared" si="5"/>
        <v>329910.19</v>
      </c>
      <c r="J19" s="30">
        <f t="shared" si="5"/>
        <v>151899.21</v>
      </c>
      <c r="K19" s="30">
        <f t="shared" si="3"/>
        <v>2713937.55</v>
      </c>
      <c r="L19"/>
      <c r="M19"/>
      <c r="N19"/>
    </row>
    <row r="20" spans="1:14" ht="16.5" customHeight="1">
      <c r="A20" s="18" t="s">
        <v>28</v>
      </c>
      <c r="B20" s="30">
        <v>30835</v>
      </c>
      <c r="C20" s="30">
        <v>26990.16</v>
      </c>
      <c r="D20" s="30">
        <v>21628.4</v>
      </c>
      <c r="E20" s="30">
        <v>21006.93</v>
      </c>
      <c r="F20" s="30">
        <v>21276.07</v>
      </c>
      <c r="G20" s="30">
        <v>19450.3</v>
      </c>
      <c r="H20" s="30">
        <v>22871.47</v>
      </c>
      <c r="I20" s="30">
        <v>42860.3</v>
      </c>
      <c r="J20" s="30">
        <v>11197.57</v>
      </c>
      <c r="K20" s="30">
        <f t="shared" si="3"/>
        <v>218116.2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-438.52</v>
      </c>
      <c r="C23" s="30">
        <v>0</v>
      </c>
      <c r="D23" s="30">
        <v>0</v>
      </c>
      <c r="E23" s="30">
        <v>0</v>
      </c>
      <c r="F23" s="30">
        <v>0</v>
      </c>
      <c r="G23" s="30">
        <v>-452.92</v>
      </c>
      <c r="H23" s="30">
        <v>0</v>
      </c>
      <c r="I23" s="30">
        <v>0</v>
      </c>
      <c r="J23" s="30">
        <v>0</v>
      </c>
      <c r="K23" s="30">
        <f t="shared" si="3"/>
        <v>-891.44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-122844.08000000002</v>
      </c>
      <c r="C27" s="30">
        <f t="shared" si="6"/>
        <v>-73237.8</v>
      </c>
      <c r="D27" s="30">
        <f t="shared" si="6"/>
        <v>-109204.06</v>
      </c>
      <c r="E27" s="30">
        <f t="shared" si="6"/>
        <v>-96351.1</v>
      </c>
      <c r="F27" s="30">
        <f t="shared" si="6"/>
        <v>-48611.2</v>
      </c>
      <c r="G27" s="30">
        <f t="shared" si="6"/>
        <v>-99674.13</v>
      </c>
      <c r="H27" s="30">
        <f t="shared" si="6"/>
        <v>-41913.07</v>
      </c>
      <c r="I27" s="30">
        <f t="shared" si="6"/>
        <v>-88419.54000000001</v>
      </c>
      <c r="J27" s="30">
        <f t="shared" si="6"/>
        <v>-22972.09</v>
      </c>
      <c r="K27" s="30">
        <f aca="true" t="shared" si="7" ref="K27:K35">SUM(B27:J27)</f>
        <v>-703227.0700000001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-122844.08000000002</v>
      </c>
      <c r="C28" s="30">
        <f t="shared" si="8"/>
        <v>-73237.8</v>
      </c>
      <c r="D28" s="30">
        <f t="shared" si="8"/>
        <v>-90090.9</v>
      </c>
      <c r="E28" s="30">
        <f t="shared" si="8"/>
        <v>-96351.1</v>
      </c>
      <c r="F28" s="30">
        <f t="shared" si="8"/>
        <v>-48611.2</v>
      </c>
      <c r="G28" s="30">
        <f t="shared" si="8"/>
        <v>-99674.13</v>
      </c>
      <c r="H28" s="30">
        <f t="shared" si="8"/>
        <v>-41913.07</v>
      </c>
      <c r="I28" s="30">
        <f t="shared" si="8"/>
        <v>-88419.54000000001</v>
      </c>
      <c r="J28" s="30">
        <f t="shared" si="8"/>
        <v>-17438.93</v>
      </c>
      <c r="K28" s="30">
        <f t="shared" si="7"/>
        <v>-678580.75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-68494.8</v>
      </c>
      <c r="C29" s="30">
        <f aca="true" t="shared" si="9" ref="C29:J29">-ROUND((C9)*$E$3,2)</f>
        <v>-67496</v>
      </c>
      <c r="D29" s="30">
        <f t="shared" si="9"/>
        <v>-75011.2</v>
      </c>
      <c r="E29" s="30">
        <f t="shared" si="9"/>
        <v>-42174</v>
      </c>
      <c r="F29" s="30">
        <f t="shared" si="9"/>
        <v>-48611.2</v>
      </c>
      <c r="G29" s="30">
        <f t="shared" si="9"/>
        <v>-31926.4</v>
      </c>
      <c r="H29" s="30">
        <f t="shared" si="9"/>
        <v>-28886</v>
      </c>
      <c r="I29" s="30">
        <f t="shared" si="9"/>
        <v>-68090</v>
      </c>
      <c r="J29" s="30">
        <f t="shared" si="9"/>
        <v>-11167.2</v>
      </c>
      <c r="K29" s="30">
        <f t="shared" si="7"/>
        <v>-441856.80000000005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-1623.6</v>
      </c>
      <c r="C31" s="30">
        <v>-369.6</v>
      </c>
      <c r="D31" s="30">
        <v>-462</v>
      </c>
      <c r="E31" s="30">
        <v>-616</v>
      </c>
      <c r="F31" s="26">
        <v>0</v>
      </c>
      <c r="G31" s="30">
        <v>-708.4</v>
      </c>
      <c r="H31" s="30">
        <v>-115.83</v>
      </c>
      <c r="I31" s="30">
        <v>-180.77</v>
      </c>
      <c r="J31" s="30">
        <v>-55.76</v>
      </c>
      <c r="K31" s="30">
        <f t="shared" si="7"/>
        <v>-4131.96</v>
      </c>
      <c r="L31"/>
      <c r="M31"/>
      <c r="N31"/>
    </row>
    <row r="32" spans="1:14" ht="16.5" customHeight="1">
      <c r="A32" s="25" t="s">
        <v>21</v>
      </c>
      <c r="B32" s="30">
        <v>-52725.68</v>
      </c>
      <c r="C32" s="30">
        <v>-5372.2</v>
      </c>
      <c r="D32" s="30">
        <v>-14617.7</v>
      </c>
      <c r="E32" s="30">
        <v>-53561.1</v>
      </c>
      <c r="F32" s="26">
        <v>0</v>
      </c>
      <c r="G32" s="30">
        <v>-67039.33</v>
      </c>
      <c r="H32" s="30">
        <v>-12911.24</v>
      </c>
      <c r="I32" s="30">
        <v>-20148.77</v>
      </c>
      <c r="J32" s="30">
        <v>-6215.97</v>
      </c>
      <c r="K32" s="30">
        <f t="shared" si="7"/>
        <v>-232591.99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1123851.0499999998</v>
      </c>
      <c r="C47" s="27">
        <f aca="true" t="shared" si="11" ref="C47:J47">IF(C17+C27+C48&lt;0,0,C17+C27+C48)</f>
        <v>1129008.0599999998</v>
      </c>
      <c r="D47" s="27">
        <f t="shared" si="11"/>
        <v>1284245.39</v>
      </c>
      <c r="E47" s="27">
        <f t="shared" si="11"/>
        <v>737462.5100000001</v>
      </c>
      <c r="F47" s="27">
        <f t="shared" si="11"/>
        <v>828276.1299999999</v>
      </c>
      <c r="G47" s="27">
        <f t="shared" si="11"/>
        <v>872271.02</v>
      </c>
      <c r="H47" s="27">
        <f t="shared" si="11"/>
        <v>825940.05</v>
      </c>
      <c r="I47" s="27">
        <f t="shared" si="11"/>
        <v>1100710.0999999999</v>
      </c>
      <c r="J47" s="27">
        <f t="shared" si="11"/>
        <v>413200.70999999996</v>
      </c>
      <c r="K47" s="20">
        <f>SUM(B47:J47)</f>
        <v>8314965.019999998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1123851.06</v>
      </c>
      <c r="C53" s="10">
        <f t="shared" si="13"/>
        <v>1129008.06</v>
      </c>
      <c r="D53" s="10">
        <f t="shared" si="13"/>
        <v>1284245.39</v>
      </c>
      <c r="E53" s="10">
        <f t="shared" si="13"/>
        <v>737462.52</v>
      </c>
      <c r="F53" s="10">
        <f t="shared" si="13"/>
        <v>828276.13</v>
      </c>
      <c r="G53" s="10">
        <f t="shared" si="13"/>
        <v>872271</v>
      </c>
      <c r="H53" s="10">
        <f t="shared" si="13"/>
        <v>825940.05</v>
      </c>
      <c r="I53" s="10">
        <f>SUM(I54:I66)</f>
        <v>1100710.1099999999</v>
      </c>
      <c r="J53" s="10">
        <f t="shared" si="13"/>
        <v>413200.72</v>
      </c>
      <c r="K53" s="5">
        <f>SUM(K54:K66)</f>
        <v>8314965.039999998</v>
      </c>
      <c r="L53" s="9"/>
    </row>
    <row r="54" spans="1:11" ht="16.5" customHeight="1">
      <c r="A54" s="7" t="s">
        <v>60</v>
      </c>
      <c r="B54" s="8">
        <v>983144.91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983144.91</v>
      </c>
    </row>
    <row r="55" spans="1:11" ht="16.5" customHeight="1">
      <c r="A55" s="7" t="s">
        <v>61</v>
      </c>
      <c r="B55" s="8">
        <v>140706.15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140706.15</v>
      </c>
    </row>
    <row r="56" spans="1:11" ht="16.5" customHeight="1">
      <c r="A56" s="7" t="s">
        <v>4</v>
      </c>
      <c r="B56" s="6">
        <v>0</v>
      </c>
      <c r="C56" s="8">
        <v>1129008.06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1129008.06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1284245.39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1284245.39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737462.52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737462.52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828276.13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828276.13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872271</v>
      </c>
      <c r="H60" s="6">
        <v>0</v>
      </c>
      <c r="I60" s="6">
        <v>0</v>
      </c>
      <c r="J60" s="6">
        <v>0</v>
      </c>
      <c r="K60" s="5">
        <f t="shared" si="14"/>
        <v>872271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825940.05</v>
      </c>
      <c r="I61" s="6">
        <v>0</v>
      </c>
      <c r="J61" s="6">
        <v>0</v>
      </c>
      <c r="K61" s="5">
        <f t="shared" si="14"/>
        <v>825940.05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399337.63</v>
      </c>
      <c r="J63" s="6">
        <v>0</v>
      </c>
      <c r="K63" s="5">
        <f t="shared" si="14"/>
        <v>399337.63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701372.48</v>
      </c>
      <c r="J64" s="6">
        <v>0</v>
      </c>
      <c r="K64" s="5">
        <f t="shared" si="14"/>
        <v>701372.48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413200.72</v>
      </c>
      <c r="K65" s="5">
        <f t="shared" si="14"/>
        <v>413200.72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2021-06-11T17:52:38Z</dcterms:modified>
  <cp:category/>
  <cp:version/>
  <cp:contentType/>
  <cp:contentStatus/>
</cp:coreProperties>
</file>