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<sst xmlns="http://schemas.openxmlformats.org/spreadsheetml/2006/main" count="74" uniqueCount="73">
  <si>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</si>
  <si>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</si>
  <si>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</si>
  <si>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</si>
  <si>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</si>
  <si>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</si>
  <si>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</si>
  <si>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</si>
  <si>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</si>
  <si>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</si>
  <si>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</si>
  <si>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</si>
  <si>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</si>
  <si>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</si>
  <si>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</si>
  <si>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</si>
  <si>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</si>
  <si>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</si>
  <si>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</si>
  <si>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</si>
  <si>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</si>
  <si>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</si>
  <si>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</si>
  <si>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</si>
  <si>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</si>
  <si>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</si>
  <si>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</si>
  <si>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</si>
  <si>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</si>
  <si>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</si>
  <si>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</si>
  <si>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</si>
  <si>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</si>
  <si>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</si>
  <si>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</si>
  <si>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</si>
  <si>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</si>
  <si>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</si>
  <si>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</si>
  <si>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</si>
  <si>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</si>
  <si>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</si>
  <si>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</si>
  <si>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</si>
  <si>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</si>
  <si>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</si>
  <si>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</si>
  <si>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</si>
  <si>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</si>
  <si>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</si>
  <si>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</si>
  <si>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</si>
  <si>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</si>
  <si>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</si>
  <si>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</si>
  <si>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</si>
  <si>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</si>
  <si>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</si>
  <si>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</si>
  <si>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</si>
  <si>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</si>
  <si>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</si>
  <si>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</si>
  <si>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</si>
  <si>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</si>
  <si>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</si>
  <si>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</si>
  <si>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</si>
  <si>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</si>
  <si>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</si>
  <si>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</si>
  <si>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</si>
  <si>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05/06/21 - VENCIMENTO 11/06/21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</si>
</sst>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138851</v>
      </c>
      <c r="C7" s="47">
        <f t="shared" si="0"/>
        <v>118679</v>
      </c>
      <c r="D7" s="47">
        <f t="shared" si="0"/>
        <v>173643</v>
      </c>
      <c r="E7" s="47">
        <f t="shared" si="0"/>
        <v>79850</v>
      </c>
      <c r="F7" s="47">
        <f t="shared" si="0"/>
        <v>106386</v>
      </c>
      <c r="G7" s="47">
        <f t="shared" si="0"/>
        <v>124891</v>
      </c>
      <c r="H7" s="47">
        <f t="shared" si="0"/>
        <v>143285</v>
      </c>
      <c r="I7" s="47">
        <f t="shared" si="0"/>
        <v>168349</v>
      </c>
      <c r="J7" s="47">
        <f t="shared" si="0"/>
        <v>37713</v>
      </c>
      <c r="K7" s="47">
        <f t="shared" si="0"/>
        <v>1091647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10998</v>
      </c>
      <c r="C8" s="45">
        <f t="shared" si="1"/>
        <v>11866</v>
      </c>
      <c r="D8" s="45">
        <f t="shared" si="1"/>
        <v>13575</v>
      </c>
      <c r="E8" s="45">
        <f t="shared" si="1"/>
        <v>7269</v>
      </c>
      <c r="F8" s="45">
        <f t="shared" si="1"/>
        <v>8115</v>
      </c>
      <c r="G8" s="45">
        <f t="shared" si="1"/>
        <v>5770</v>
      </c>
      <c r="H8" s="45">
        <f t="shared" si="1"/>
        <v>5363</v>
      </c>
      <c r="I8" s="45">
        <f t="shared" si="1"/>
        <v>11385</v>
      </c>
      <c r="J8" s="45">
        <f t="shared" si="1"/>
        <v>1320</v>
      </c>
      <c r="K8" s="38">
        <f>SUM(B8:J8)</f>
        <v>75661</v>
      </c>
      <c r="L8"/>
      <c r="M8"/>
      <c r="N8"/>
    </row>
    <row r="9" spans="1:14" ht="16.5" customHeight="1">
      <c r="A9" s="22" t="s">
        <v>35</v>
      </c>
      <c r="B9" s="45">
        <v>10982</v>
      </c>
      <c r="C9" s="45">
        <v>11861</v>
      </c>
      <c r="D9" s="45">
        <v>13572</v>
      </c>
      <c r="E9" s="45">
        <v>7242</v>
      </c>
      <c r="F9" s="45">
        <v>8107</v>
      </c>
      <c r="G9" s="45">
        <v>5768</v>
      </c>
      <c r="H9" s="45">
        <v>5363</v>
      </c>
      <c r="I9" s="45">
        <v>11367</v>
      </c>
      <c r="J9" s="45">
        <v>1320</v>
      </c>
      <c r="K9" s="38">
        <f>SUM(B9:J9)</f>
        <v>75582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5</v>
      </c>
      <c r="D10" s="45">
        <v>3</v>
      </c>
      <c r="E10" s="45">
        <v>27</v>
      </c>
      <c r="F10" s="45">
        <v>8</v>
      </c>
      <c r="G10" s="45">
        <v>2</v>
      </c>
      <c r="H10" s="45">
        <v>0</v>
      </c>
      <c r="I10" s="45">
        <v>18</v>
      </c>
      <c r="J10" s="45">
        <v>0</v>
      </c>
      <c r="K10" s="38">
        <f>SUM(B10:J10)</f>
        <v>79</v>
      </c>
      <c r="L10"/>
      <c r="M10"/>
      <c r="N10"/>
    </row>
    <row r="11" spans="1:14" ht="16.5" customHeight="1">
      <c r="A11" s="44" t="s">
        <v>33</v>
      </c>
      <c r="B11" s="43">
        <v>127853</v>
      </c>
      <c r="C11" s="43">
        <v>106813</v>
      </c>
      <c r="D11" s="43">
        <v>160068</v>
      </c>
      <c r="E11" s="43">
        <v>72581</v>
      </c>
      <c r="F11" s="43">
        <v>98271</v>
      </c>
      <c r="G11" s="43">
        <v>119121</v>
      </c>
      <c r="H11" s="43">
        <v>137922</v>
      </c>
      <c r="I11" s="43">
        <v>156964</v>
      </c>
      <c r="J11" s="43">
        <v>36393</v>
      </c>
      <c r="K11" s="38">
        <f>SUM(B11:J11)</f>
        <v>1015986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1.593755471710775</v>
      </c>
      <c r="C15" s="39">
        <v>1.645448361049249</v>
      </c>
      <c r="D15" s="39">
        <v>1.255390379462533</v>
      </c>
      <c r="E15" s="39">
        <v>1.663660417461087</v>
      </c>
      <c r="F15" s="39">
        <v>1.454367516761232</v>
      </c>
      <c r="G15" s="39">
        <v>1.344144432463473</v>
      </c>
      <c r="H15" s="39">
        <v>1.348082301324193</v>
      </c>
      <c r="I15" s="39">
        <v>1.422285309918515</v>
      </c>
      <c r="J15" s="39">
        <v>1.542796663654304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761244.2999999999</v>
      </c>
      <c r="C17" s="36">
        <f aca="true" t="shared" si="2" ref="C17:J17">C18+C19+C20+C21+C22+C23+C24</f>
        <v>743985.0900000001</v>
      </c>
      <c r="D17" s="36">
        <f t="shared" si="2"/>
        <v>903194.6699999999</v>
      </c>
      <c r="E17" s="36">
        <f t="shared" si="2"/>
        <v>488844.98</v>
      </c>
      <c r="F17" s="36">
        <f t="shared" si="2"/>
        <v>598578.9299999999</v>
      </c>
      <c r="G17" s="36">
        <f t="shared" si="2"/>
        <v>650082.2199999999</v>
      </c>
      <c r="H17" s="36">
        <f t="shared" si="2"/>
        <v>596272.66</v>
      </c>
      <c r="I17" s="36">
        <f t="shared" si="2"/>
        <v>763935.14</v>
      </c>
      <c r="J17" s="36">
        <f t="shared" si="2"/>
        <v>203245.53</v>
      </c>
      <c r="K17" s="36">
        <f aca="true" t="shared" si="3" ref="K17:K24">SUM(B17:J17)</f>
        <v>5709383.52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466067.27</v>
      </c>
      <c r="C18" s="30">
        <f t="shared" si="4"/>
        <v>437284.64</v>
      </c>
      <c r="D18" s="30">
        <f t="shared" si="4"/>
        <v>708723.9</v>
      </c>
      <c r="E18" s="30">
        <f t="shared" si="4"/>
        <v>283738.99</v>
      </c>
      <c r="F18" s="30">
        <f t="shared" si="4"/>
        <v>399777.31</v>
      </c>
      <c r="G18" s="30">
        <f t="shared" si="4"/>
        <v>474523.35</v>
      </c>
      <c r="H18" s="30">
        <f t="shared" si="4"/>
        <v>433967.28</v>
      </c>
      <c r="I18" s="30">
        <f t="shared" si="4"/>
        <v>514693.4</v>
      </c>
      <c r="J18" s="30">
        <f t="shared" si="4"/>
        <v>130634.06</v>
      </c>
      <c r="K18" s="30">
        <f t="shared" si="3"/>
        <v>3849410.2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276729.99</v>
      </c>
      <c r="C19" s="30">
        <f t="shared" si="5"/>
        <v>282244.65</v>
      </c>
      <c r="D19" s="30">
        <f t="shared" si="5"/>
        <v>181001.27</v>
      </c>
      <c r="E19" s="30">
        <f t="shared" si="5"/>
        <v>188306.34</v>
      </c>
      <c r="F19" s="30">
        <f t="shared" si="5"/>
        <v>181645.82</v>
      </c>
      <c r="G19" s="30">
        <f t="shared" si="5"/>
        <v>163304.57</v>
      </c>
      <c r="H19" s="30">
        <f t="shared" si="5"/>
        <v>151056.33</v>
      </c>
      <c r="I19" s="30">
        <f t="shared" si="5"/>
        <v>217347.46</v>
      </c>
      <c r="J19" s="30">
        <f t="shared" si="5"/>
        <v>70907.73</v>
      </c>
      <c r="K19" s="30">
        <f t="shared" si="3"/>
        <v>1712544.1600000001</v>
      </c>
      <c r="L19"/>
      <c r="M19"/>
      <c r="N19"/>
    </row>
    <row r="20" spans="1:14" ht="16.5" customHeight="1">
      <c r="A20" s="18" t="s">
        <v>28</v>
      </c>
      <c r="B20" s="30">
        <v>17061.1</v>
      </c>
      <c r="C20" s="30">
        <v>21683.92</v>
      </c>
      <c r="D20" s="30">
        <v>14044.74</v>
      </c>
      <c r="E20" s="30">
        <v>14027.77</v>
      </c>
      <c r="F20" s="30">
        <v>15769.86</v>
      </c>
      <c r="G20" s="30">
        <v>12793.27</v>
      </c>
      <c r="H20" s="30">
        <v>16790.37</v>
      </c>
      <c r="I20" s="30">
        <v>29122.4</v>
      </c>
      <c r="J20" s="30">
        <v>6134.6</v>
      </c>
      <c r="K20" s="30">
        <f t="shared" si="3"/>
        <v>147428.03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-1924.91</v>
      </c>
      <c r="H23" s="30">
        <v>0</v>
      </c>
      <c r="I23" s="30">
        <v>0</v>
      </c>
      <c r="J23" s="30">
        <v>0</v>
      </c>
      <c r="K23" s="30">
        <f t="shared" si="3"/>
        <v>-1924.91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-48320.8</v>
      </c>
      <c r="C27" s="30">
        <f t="shared" si="6"/>
        <v>-52188.4</v>
      </c>
      <c r="D27" s="30">
        <f t="shared" si="6"/>
        <v>-78829.96</v>
      </c>
      <c r="E27" s="30">
        <f t="shared" si="6"/>
        <v>-31864.8</v>
      </c>
      <c r="F27" s="30">
        <f t="shared" si="6"/>
        <v>-35670.8</v>
      </c>
      <c r="G27" s="30">
        <f t="shared" si="6"/>
        <v>-25379.2</v>
      </c>
      <c r="H27" s="30">
        <f t="shared" si="6"/>
        <v>-23597.2</v>
      </c>
      <c r="I27" s="30">
        <f t="shared" si="6"/>
        <v>-50014.8</v>
      </c>
      <c r="J27" s="30">
        <f t="shared" si="6"/>
        <v>-11341.16</v>
      </c>
      <c r="K27" s="30">
        <f aca="true" t="shared" si="7" ref="K27:K35">SUM(B27:J27)</f>
        <v>-357207.12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-48320.8</v>
      </c>
      <c r="C28" s="30">
        <f t="shared" si="8"/>
        <v>-52188.4</v>
      </c>
      <c r="D28" s="30">
        <f t="shared" si="8"/>
        <v>-59716.8</v>
      </c>
      <c r="E28" s="30">
        <f t="shared" si="8"/>
        <v>-31864.8</v>
      </c>
      <c r="F28" s="30">
        <f t="shared" si="8"/>
        <v>-35670.8</v>
      </c>
      <c r="G28" s="30">
        <f t="shared" si="8"/>
        <v>-25379.2</v>
      </c>
      <c r="H28" s="30">
        <f t="shared" si="8"/>
        <v>-23597.2</v>
      </c>
      <c r="I28" s="30">
        <f t="shared" si="8"/>
        <v>-50014.8</v>
      </c>
      <c r="J28" s="30">
        <f t="shared" si="8"/>
        <v>-5808</v>
      </c>
      <c r="K28" s="30">
        <f t="shared" si="7"/>
        <v>-332560.8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-48320.8</v>
      </c>
      <c r="C29" s="30">
        <f aca="true" t="shared" si="9" ref="C29:J29">-ROUND((C9)*$E$3,2)</f>
        <v>-52188.4</v>
      </c>
      <c r="D29" s="30">
        <f t="shared" si="9"/>
        <v>-59716.8</v>
      </c>
      <c r="E29" s="30">
        <f t="shared" si="9"/>
        <v>-31864.8</v>
      </c>
      <c r="F29" s="30">
        <f t="shared" si="9"/>
        <v>-35670.8</v>
      </c>
      <c r="G29" s="30">
        <f t="shared" si="9"/>
        <v>-25379.2</v>
      </c>
      <c r="H29" s="30">
        <f t="shared" si="9"/>
        <v>-23597.2</v>
      </c>
      <c r="I29" s="30">
        <f t="shared" si="9"/>
        <v>-50014.8</v>
      </c>
      <c r="J29" s="30">
        <f t="shared" si="9"/>
        <v>-5808</v>
      </c>
      <c r="K29" s="30">
        <f t="shared" si="7"/>
        <v>-332560.8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712923.4999999999</v>
      </c>
      <c r="C47" s="27">
        <f aca="true" t="shared" si="11" ref="C47:J47">IF(C17+C27+C48&lt;0,0,C17+C27+C48)</f>
        <v>691796.6900000001</v>
      </c>
      <c r="D47" s="27">
        <f t="shared" si="11"/>
        <v>824364.71</v>
      </c>
      <c r="E47" s="27">
        <f t="shared" si="11"/>
        <v>456980.18</v>
      </c>
      <c r="F47" s="27">
        <f t="shared" si="11"/>
        <v>562908.1299999999</v>
      </c>
      <c r="G47" s="27">
        <f t="shared" si="11"/>
        <v>624703.0199999999</v>
      </c>
      <c r="H47" s="27">
        <f t="shared" si="11"/>
        <v>572675.4600000001</v>
      </c>
      <c r="I47" s="27">
        <f t="shared" si="11"/>
        <v>713920.34</v>
      </c>
      <c r="J47" s="27">
        <f t="shared" si="11"/>
        <v>191904.37</v>
      </c>
      <c r="K47" s="20">
        <f>SUM(B47:J47)</f>
        <v>5352176.4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712923.5</v>
      </c>
      <c r="C53" s="10">
        <f t="shared" si="13"/>
        <v>691796.7</v>
      </c>
      <c r="D53" s="10">
        <f t="shared" si="13"/>
        <v>824364.72</v>
      </c>
      <c r="E53" s="10">
        <f t="shared" si="13"/>
        <v>456980.18</v>
      </c>
      <c r="F53" s="10">
        <f t="shared" si="13"/>
        <v>562908.13</v>
      </c>
      <c r="G53" s="10">
        <f t="shared" si="13"/>
        <v>624703.02</v>
      </c>
      <c r="H53" s="10">
        <f t="shared" si="13"/>
        <v>572675.45</v>
      </c>
      <c r="I53" s="10">
        <f>SUM(I54:I66)</f>
        <v>713920.34</v>
      </c>
      <c r="J53" s="10">
        <f t="shared" si="13"/>
        <v>191904.37</v>
      </c>
      <c r="K53" s="5">
        <f>SUM(K54:K66)</f>
        <v>5352176.41</v>
      </c>
      <c r="L53" s="9"/>
    </row>
    <row r="54" spans="1:11" ht="16.5" customHeight="1">
      <c r="A54" s="7" t="s">
        <v>60</v>
      </c>
      <c r="B54" s="8">
        <v>623166.43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623166.43</v>
      </c>
    </row>
    <row r="55" spans="1:11" ht="16.5" customHeight="1">
      <c r="A55" s="7" t="s">
        <v>61</v>
      </c>
      <c r="B55" s="8">
        <v>89757.07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89757.07</v>
      </c>
    </row>
    <row r="56" spans="1:11" ht="16.5" customHeight="1">
      <c r="A56" s="7" t="s">
        <v>4</v>
      </c>
      <c r="B56" s="6">
        <v>0</v>
      </c>
      <c r="C56" s="8">
        <v>691796.7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691796.7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824364.72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824364.72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456980.18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456980.18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562908.13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562908.13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624703.02</v>
      </c>
      <c r="H60" s="6">
        <v>0</v>
      </c>
      <c r="I60" s="6">
        <v>0</v>
      </c>
      <c r="J60" s="6">
        <v>0</v>
      </c>
      <c r="K60" s="5">
        <f t="shared" si="14"/>
        <v>624703.02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572675.45</v>
      </c>
      <c r="I61" s="6">
        <v>0</v>
      </c>
      <c r="J61" s="6">
        <v>0</v>
      </c>
      <c r="K61" s="5">
        <f t="shared" si="14"/>
        <v>572675.45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266863.42</v>
      </c>
      <c r="J63" s="6">
        <v>0</v>
      </c>
      <c r="K63" s="5">
        <f t="shared" si="14"/>
        <v>266863.42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447056.92</v>
      </c>
      <c r="J64" s="6">
        <v>0</v>
      </c>
      <c r="K64" s="5">
        <f t="shared" si="14"/>
        <v>447056.92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191904.37</v>
      </c>
      <c r="K65" s="5">
        <f t="shared" si="14"/>
        <v>191904.37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2021-06-10T20:08:51Z</dcterms:modified>
  <cp:category/>
  <cp:version/>
  <cp:contentType/>
  <cp:contentStatus/>
</cp:coreProperties>
</file>