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<sst xmlns="http://schemas.openxmlformats.org/spreadsheetml/2006/main" count="74" uniqueCount="73">
  <si>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</si>
  <si>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</si>
  <si>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</si>
  <si>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</si>
  <si>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</si>
  <si>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</si>
  <si>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</si>
  <si>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</si>
  <si>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</si>
  <si>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</si>
  <si>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</si>
  <si>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</si>
  <si>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</si>
  <si>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</si>
  <si>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</si>
  <si>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</si>
  <si>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</si>
  <si>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</si>
  <si>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</si>
  <si>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</si>
  <si>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</si>
  <si>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</si>
  <si>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</si>
  <si>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</si>
  <si>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</si>
  <si>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</si>
  <si>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</si>
  <si>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</si>
  <si>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</si>
  <si>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</si>
  <si>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</si>
  <si>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</si>
  <si>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</si>
  <si>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</si>
  <si>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</si>
  <si>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</si>
  <si>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</si>
  <si>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</si>
  <si>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</si>
  <si>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</si>
  <si>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</si>
  <si>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</si>
  <si>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</si>
  <si>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</si>
  <si>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</si>
  <si>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</si>
  <si>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</si>
  <si>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</si>
  <si>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</si>
  <si>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</si>
  <si>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</si>
  <si>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</si>
  <si>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</si>
  <si>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</si>
  <si>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</si>
  <si>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</si>
  <si>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</si>
  <si>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</si>
  <si>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</si>
  <si>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</si>
  <si>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</si>
  <si>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</si>
  <si>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</si>
  <si>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</si>
  <si>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</si>
  <si>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</si>
  <si>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</si>
  <si>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</si>
  <si>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</si>
  <si>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</si>
  <si>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</si>
  <si>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</si>
  <si>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04/06/21 - VENCIMENTO 11/06/21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</si>
</sst>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228387</v>
      </c>
      <c r="C7" s="47">
        <f t="shared" si="0"/>
        <v>196405</v>
      </c>
      <c r="D7" s="47">
        <f t="shared" si="0"/>
        <v>264409</v>
      </c>
      <c r="E7" s="47">
        <f t="shared" si="0"/>
        <v>131574</v>
      </c>
      <c r="F7" s="47">
        <f t="shared" si="0"/>
        <v>154276</v>
      </c>
      <c r="G7" s="47">
        <f t="shared" si="0"/>
        <v>179570</v>
      </c>
      <c r="H7" s="47">
        <f t="shared" si="0"/>
        <v>206755</v>
      </c>
      <c r="I7" s="47">
        <f t="shared" si="0"/>
        <v>259020</v>
      </c>
      <c r="J7" s="47">
        <f t="shared" si="0"/>
        <v>77435</v>
      </c>
      <c r="K7" s="47">
        <f t="shared" si="0"/>
        <v>1697831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15105</v>
      </c>
      <c r="C8" s="45">
        <f t="shared" si="1"/>
        <v>14525</v>
      </c>
      <c r="D8" s="45">
        <f t="shared" si="1"/>
        <v>15898</v>
      </c>
      <c r="E8" s="45">
        <f t="shared" si="1"/>
        <v>9287</v>
      </c>
      <c r="F8" s="45">
        <f t="shared" si="1"/>
        <v>10852</v>
      </c>
      <c r="G8" s="45">
        <f t="shared" si="1"/>
        <v>7003</v>
      </c>
      <c r="H8" s="45">
        <f t="shared" si="1"/>
        <v>6349</v>
      </c>
      <c r="I8" s="45">
        <f t="shared" si="1"/>
        <v>14781</v>
      </c>
      <c r="J8" s="45">
        <f t="shared" si="1"/>
        <v>2464</v>
      </c>
      <c r="K8" s="38">
        <f>SUM(B8:J8)</f>
        <v>96264</v>
      </c>
      <c r="L8"/>
      <c r="M8"/>
      <c r="N8"/>
    </row>
    <row r="9" spans="1:14" ht="16.5" customHeight="1">
      <c r="A9" s="22" t="s">
        <v>35</v>
      </c>
      <c r="B9" s="45">
        <v>15084</v>
      </c>
      <c r="C9" s="45">
        <v>14522</v>
      </c>
      <c r="D9" s="45">
        <v>15892</v>
      </c>
      <c r="E9" s="45">
        <v>9235</v>
      </c>
      <c r="F9" s="45">
        <v>10847</v>
      </c>
      <c r="G9" s="45">
        <v>7000</v>
      </c>
      <c r="H9" s="45">
        <v>6349</v>
      </c>
      <c r="I9" s="45">
        <v>14745</v>
      </c>
      <c r="J9" s="45">
        <v>2464</v>
      </c>
      <c r="K9" s="38">
        <f>SUM(B9:J9)</f>
        <v>96138</v>
      </c>
      <c r="L9"/>
      <c r="M9"/>
      <c r="N9"/>
    </row>
    <row r="10" spans="1:14" ht="16.5" customHeight="1">
      <c r="A10" s="22" t="s">
        <v>34</v>
      </c>
      <c r="B10" s="45">
        <v>21</v>
      </c>
      <c r="C10" s="45">
        <v>3</v>
      </c>
      <c r="D10" s="45">
        <v>6</v>
      </c>
      <c r="E10" s="45">
        <v>52</v>
      </c>
      <c r="F10" s="45">
        <v>5</v>
      </c>
      <c r="G10" s="45">
        <v>3</v>
      </c>
      <c r="H10" s="45">
        <v>0</v>
      </c>
      <c r="I10" s="45">
        <v>36</v>
      </c>
      <c r="J10" s="45">
        <v>0</v>
      </c>
      <c r="K10" s="38">
        <f>SUM(B10:J10)</f>
        <v>126</v>
      </c>
      <c r="L10"/>
      <c r="M10"/>
      <c r="N10"/>
    </row>
    <row r="11" spans="1:14" ht="16.5" customHeight="1">
      <c r="A11" s="44" t="s">
        <v>33</v>
      </c>
      <c r="B11" s="43">
        <v>213282</v>
      </c>
      <c r="C11" s="43">
        <v>181880</v>
      </c>
      <c r="D11" s="43">
        <v>248511</v>
      </c>
      <c r="E11" s="43">
        <v>122287</v>
      </c>
      <c r="F11" s="43">
        <v>143424</v>
      </c>
      <c r="G11" s="43">
        <v>172567</v>
      </c>
      <c r="H11" s="43">
        <v>200406</v>
      </c>
      <c r="I11" s="43">
        <v>244239</v>
      </c>
      <c r="J11" s="43">
        <v>74971</v>
      </c>
      <c r="K11" s="38">
        <f>SUM(B11:J11)</f>
        <v>1601567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1.596376835820127</v>
      </c>
      <c r="C15" s="39">
        <v>1.604603929018998</v>
      </c>
      <c r="D15" s="39">
        <v>1.273672759537799</v>
      </c>
      <c r="E15" s="39">
        <v>1.71865744813254</v>
      </c>
      <c r="F15" s="39">
        <v>1.472147069195762</v>
      </c>
      <c r="G15" s="39">
        <v>1.395842323459525</v>
      </c>
      <c r="H15" s="39">
        <v>1.344968973179012</v>
      </c>
      <c r="I15" s="39">
        <v>1.43244451513742</v>
      </c>
      <c r="J15" s="39">
        <v>1.594223229065142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1256624.19</v>
      </c>
      <c r="C17" s="36">
        <f aca="true" t="shared" si="2" ref="C17:J17">C18+C19+C20+C21+C22+C23+C24</f>
        <v>1189505.2699999998</v>
      </c>
      <c r="D17" s="36">
        <f t="shared" si="2"/>
        <v>1395542.79</v>
      </c>
      <c r="E17" s="36">
        <f t="shared" si="2"/>
        <v>826228.08</v>
      </c>
      <c r="F17" s="36">
        <f t="shared" si="2"/>
        <v>876582.7899999999</v>
      </c>
      <c r="G17" s="36">
        <f t="shared" si="2"/>
        <v>972829.97</v>
      </c>
      <c r="H17" s="36">
        <f t="shared" si="2"/>
        <v>859433.3400000001</v>
      </c>
      <c r="I17" s="36">
        <f t="shared" si="2"/>
        <v>1179650.8399999999</v>
      </c>
      <c r="J17" s="36">
        <f t="shared" si="2"/>
        <v>434503.04000000004</v>
      </c>
      <c r="K17" s="36">
        <f aca="true" t="shared" si="3" ref="K17:K24">SUM(B17:J17)</f>
        <v>8990900.309999999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766603.8</v>
      </c>
      <c r="C18" s="30">
        <f t="shared" si="4"/>
        <v>723673.86</v>
      </c>
      <c r="D18" s="30">
        <f t="shared" si="4"/>
        <v>1079185.33</v>
      </c>
      <c r="E18" s="30">
        <f t="shared" si="4"/>
        <v>467535.05</v>
      </c>
      <c r="F18" s="30">
        <f t="shared" si="4"/>
        <v>579738.35</v>
      </c>
      <c r="G18" s="30">
        <f t="shared" si="4"/>
        <v>682276.22</v>
      </c>
      <c r="H18" s="30">
        <f t="shared" si="4"/>
        <v>626198.87</v>
      </c>
      <c r="I18" s="30">
        <f t="shared" si="4"/>
        <v>791901.85</v>
      </c>
      <c r="J18" s="30">
        <f t="shared" si="4"/>
        <v>268227.1</v>
      </c>
      <c r="K18" s="30">
        <f t="shared" si="3"/>
        <v>5985340.43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457184.75</v>
      </c>
      <c r="C19" s="30">
        <f t="shared" si="5"/>
        <v>437536.06</v>
      </c>
      <c r="D19" s="30">
        <f t="shared" si="5"/>
        <v>295343.63</v>
      </c>
      <c r="E19" s="30">
        <f t="shared" si="5"/>
        <v>335997.55</v>
      </c>
      <c r="F19" s="30">
        <f t="shared" si="5"/>
        <v>273721.76</v>
      </c>
      <c r="G19" s="30">
        <f t="shared" si="5"/>
        <v>270073.8</v>
      </c>
      <c r="H19" s="30">
        <f t="shared" si="5"/>
        <v>216019.18</v>
      </c>
      <c r="I19" s="30">
        <f t="shared" si="5"/>
        <v>342453.61</v>
      </c>
      <c r="J19" s="30">
        <f t="shared" si="5"/>
        <v>159386.77</v>
      </c>
      <c r="K19" s="30">
        <f t="shared" si="3"/>
        <v>2787717.11</v>
      </c>
      <c r="L19"/>
      <c r="M19"/>
      <c r="N19"/>
    </row>
    <row r="20" spans="1:14" ht="16.5" customHeight="1">
      <c r="A20" s="18" t="s">
        <v>28</v>
      </c>
      <c r="B20" s="30">
        <v>31449.7</v>
      </c>
      <c r="C20" s="30">
        <v>25647.74</v>
      </c>
      <c r="D20" s="30">
        <v>21589.07</v>
      </c>
      <c r="E20" s="30">
        <v>19923.6</v>
      </c>
      <c r="F20" s="30">
        <v>21736.74</v>
      </c>
      <c r="G20" s="30">
        <v>19433.7</v>
      </c>
      <c r="H20" s="30">
        <v>22968.87</v>
      </c>
      <c r="I20" s="30">
        <v>42523.5</v>
      </c>
      <c r="J20" s="30">
        <v>11320.03</v>
      </c>
      <c r="K20" s="30">
        <f t="shared" si="3"/>
        <v>216592.95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-124.27</v>
      </c>
      <c r="D23" s="30">
        <v>0</v>
      </c>
      <c r="E23" s="30">
        <v>0</v>
      </c>
      <c r="F23" s="30">
        <v>0</v>
      </c>
      <c r="G23" s="30">
        <v>-339.69</v>
      </c>
      <c r="H23" s="30">
        <v>-212.26</v>
      </c>
      <c r="I23" s="30">
        <v>0</v>
      </c>
      <c r="J23" s="30">
        <v>0</v>
      </c>
      <c r="K23" s="30">
        <f t="shared" si="3"/>
        <v>-676.22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-131197.80000000002</v>
      </c>
      <c r="C27" s="30">
        <f t="shared" si="6"/>
        <v>-70800.6</v>
      </c>
      <c r="D27" s="30">
        <f t="shared" si="6"/>
        <v>-107601.65000000001</v>
      </c>
      <c r="E27" s="30">
        <f t="shared" si="6"/>
        <v>-106871.96</v>
      </c>
      <c r="F27" s="30">
        <f t="shared" si="6"/>
        <v>-47726.8</v>
      </c>
      <c r="G27" s="30">
        <f t="shared" si="6"/>
        <v>-103650.2</v>
      </c>
      <c r="H27" s="30">
        <f t="shared" si="6"/>
        <v>-43345.13</v>
      </c>
      <c r="I27" s="30">
        <f t="shared" si="6"/>
        <v>-88925.5</v>
      </c>
      <c r="J27" s="30">
        <f t="shared" si="6"/>
        <v>-23793.51</v>
      </c>
      <c r="K27" s="30">
        <f aca="true" t="shared" si="7" ref="K27:K35">SUM(B27:J27)</f>
        <v>-723913.15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-131197.80000000002</v>
      </c>
      <c r="C28" s="30">
        <f t="shared" si="8"/>
        <v>-70800.6</v>
      </c>
      <c r="D28" s="30">
        <f t="shared" si="8"/>
        <v>-88488.49</v>
      </c>
      <c r="E28" s="30">
        <f t="shared" si="8"/>
        <v>-106871.96</v>
      </c>
      <c r="F28" s="30">
        <f t="shared" si="8"/>
        <v>-47726.8</v>
      </c>
      <c r="G28" s="30">
        <f t="shared" si="8"/>
        <v>-103650.2</v>
      </c>
      <c r="H28" s="30">
        <f t="shared" si="8"/>
        <v>-43345.13</v>
      </c>
      <c r="I28" s="30">
        <f t="shared" si="8"/>
        <v>-88925.5</v>
      </c>
      <c r="J28" s="30">
        <f t="shared" si="8"/>
        <v>-18260.35</v>
      </c>
      <c r="K28" s="30">
        <f t="shared" si="7"/>
        <v>-699266.83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-66369.6</v>
      </c>
      <c r="C29" s="30">
        <f aca="true" t="shared" si="9" ref="C29:J29">-ROUND((C9)*$E$3,2)</f>
        <v>-63896.8</v>
      </c>
      <c r="D29" s="30">
        <f t="shared" si="9"/>
        <v>-69924.8</v>
      </c>
      <c r="E29" s="30">
        <f t="shared" si="9"/>
        <v>-40634</v>
      </c>
      <c r="F29" s="30">
        <f t="shared" si="9"/>
        <v>-47726.8</v>
      </c>
      <c r="G29" s="30">
        <f t="shared" si="9"/>
        <v>-30800</v>
      </c>
      <c r="H29" s="30">
        <f t="shared" si="9"/>
        <v>-27935.6</v>
      </c>
      <c r="I29" s="30">
        <f t="shared" si="9"/>
        <v>-64878</v>
      </c>
      <c r="J29" s="30">
        <f t="shared" si="9"/>
        <v>-10841.6</v>
      </c>
      <c r="K29" s="30">
        <f t="shared" si="7"/>
        <v>-423007.19999999995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-1931.6</v>
      </c>
      <c r="C31" s="30">
        <v>-277.2</v>
      </c>
      <c r="D31" s="30">
        <v>-699.6</v>
      </c>
      <c r="E31" s="30">
        <v>-800.8</v>
      </c>
      <c r="F31" s="26">
        <v>0</v>
      </c>
      <c r="G31" s="30">
        <v>-646.8</v>
      </c>
      <c r="H31" s="30">
        <v>-91.01</v>
      </c>
      <c r="I31" s="30">
        <v>-142.02</v>
      </c>
      <c r="J31" s="30">
        <v>-43.82</v>
      </c>
      <c r="K31" s="30">
        <f t="shared" si="7"/>
        <v>-4632.85</v>
      </c>
      <c r="L31"/>
      <c r="M31"/>
      <c r="N31"/>
    </row>
    <row r="32" spans="1:14" ht="16.5" customHeight="1">
      <c r="A32" s="25" t="s">
        <v>21</v>
      </c>
      <c r="B32" s="30">
        <v>-62896.6</v>
      </c>
      <c r="C32" s="30">
        <v>-6626.6</v>
      </c>
      <c r="D32" s="30">
        <v>-17864.09</v>
      </c>
      <c r="E32" s="30">
        <v>-65437.16</v>
      </c>
      <c r="F32" s="26">
        <v>0</v>
      </c>
      <c r="G32" s="30">
        <v>-72203.4</v>
      </c>
      <c r="H32" s="30">
        <v>-15318.52</v>
      </c>
      <c r="I32" s="30">
        <v>-23905.48</v>
      </c>
      <c r="J32" s="30">
        <v>-7374.93</v>
      </c>
      <c r="K32" s="30">
        <f t="shared" si="7"/>
        <v>-271626.77999999997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1125426.39</v>
      </c>
      <c r="C47" s="27">
        <f aca="true" t="shared" si="11" ref="C47:J47">IF(C17+C27+C48&lt;0,0,C17+C27+C48)</f>
        <v>1118704.6699999997</v>
      </c>
      <c r="D47" s="27">
        <f t="shared" si="11"/>
        <v>1287941.1400000001</v>
      </c>
      <c r="E47" s="27">
        <f t="shared" si="11"/>
        <v>719356.12</v>
      </c>
      <c r="F47" s="27">
        <f t="shared" si="11"/>
        <v>828855.9899999999</v>
      </c>
      <c r="G47" s="27">
        <f t="shared" si="11"/>
        <v>869179.77</v>
      </c>
      <c r="H47" s="27">
        <f t="shared" si="11"/>
        <v>816088.2100000001</v>
      </c>
      <c r="I47" s="27">
        <f t="shared" si="11"/>
        <v>1090725.3399999999</v>
      </c>
      <c r="J47" s="27">
        <f t="shared" si="11"/>
        <v>410709.53</v>
      </c>
      <c r="K47" s="20">
        <f>SUM(B47:J47)</f>
        <v>8266987.16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1125426.39</v>
      </c>
      <c r="C53" s="10">
        <f t="shared" si="13"/>
        <v>1118704.67</v>
      </c>
      <c r="D53" s="10">
        <f t="shared" si="13"/>
        <v>1287941.14</v>
      </c>
      <c r="E53" s="10">
        <f t="shared" si="13"/>
        <v>719356.12</v>
      </c>
      <c r="F53" s="10">
        <f t="shared" si="13"/>
        <v>828856</v>
      </c>
      <c r="G53" s="10">
        <f t="shared" si="13"/>
        <v>869179.77</v>
      </c>
      <c r="H53" s="10">
        <f t="shared" si="13"/>
        <v>816088.21</v>
      </c>
      <c r="I53" s="10">
        <f>SUM(I54:I66)</f>
        <v>1090725.3399999999</v>
      </c>
      <c r="J53" s="10">
        <f t="shared" si="13"/>
        <v>410709.52</v>
      </c>
      <c r="K53" s="5">
        <f>SUM(K54:K66)</f>
        <v>8266987.16</v>
      </c>
      <c r="L53" s="9"/>
    </row>
    <row r="54" spans="1:11" ht="16.5" customHeight="1">
      <c r="A54" s="7" t="s">
        <v>60</v>
      </c>
      <c r="B54" s="8">
        <v>983510.12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983510.12</v>
      </c>
    </row>
    <row r="55" spans="1:11" ht="16.5" customHeight="1">
      <c r="A55" s="7" t="s">
        <v>61</v>
      </c>
      <c r="B55" s="8">
        <v>141916.27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141916.27</v>
      </c>
    </row>
    <row r="56" spans="1:11" ht="16.5" customHeight="1">
      <c r="A56" s="7" t="s">
        <v>4</v>
      </c>
      <c r="B56" s="6">
        <v>0</v>
      </c>
      <c r="C56" s="8">
        <v>1118704.67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1118704.67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1287941.14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1287941.14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719356.12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719356.12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828856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828856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869179.77</v>
      </c>
      <c r="H60" s="6">
        <v>0</v>
      </c>
      <c r="I60" s="6">
        <v>0</v>
      </c>
      <c r="J60" s="6">
        <v>0</v>
      </c>
      <c r="K60" s="5">
        <f t="shared" si="14"/>
        <v>869179.77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816088.21</v>
      </c>
      <c r="I61" s="6">
        <v>0</v>
      </c>
      <c r="J61" s="6">
        <v>0</v>
      </c>
      <c r="K61" s="5">
        <f t="shared" si="14"/>
        <v>816088.21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396042.37</v>
      </c>
      <c r="J63" s="6">
        <v>0</v>
      </c>
      <c r="K63" s="5">
        <f t="shared" si="14"/>
        <v>396042.37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694682.97</v>
      </c>
      <c r="J64" s="6">
        <v>0</v>
      </c>
      <c r="K64" s="5">
        <f t="shared" si="14"/>
        <v>694682.97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410709.52</v>
      </c>
      <c r="K65" s="5">
        <f t="shared" si="14"/>
        <v>410709.52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2021-06-10T20:08:04Z</dcterms:modified>
  <cp:category/>
  <cp:version/>
  <cp:contentType/>
  <cp:contentStatus/>
</cp:coreProperties>
</file>