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<sst xmlns="http://schemas.openxmlformats.org/spreadsheetml/2006/main" count="74" uniqueCount="73">
  <si>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</si>
  <si>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</si>
  <si>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</si>
  <si>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</si>
  <si>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</si>
  <si>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</si>
  <si>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</si>
  <si>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</si>
  <si>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</si>
  <si>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</si>
  <si>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</si>
  <si>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</si>
  <si>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</si>
  <si>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</si>
  <si>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</si>
  <si>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</si>
  <si>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</si>
  <si>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</si>
  <si>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</si>
  <si>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</si>
  <si>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</si>
  <si>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</si>
  <si>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</si>
  <si>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</si>
  <si>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</si>
  <si>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</si>
  <si>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</si>
  <si>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</si>
  <si>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</si>
  <si>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</si>
  <si>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</si>
  <si>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</si>
  <si>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</si>
  <si>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</si>
  <si>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</si>
  <si>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</si>
  <si>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</si>
  <si>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</si>
  <si>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</si>
  <si>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</si>
  <si>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</si>
  <si>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</si>
  <si>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</si>
  <si>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</si>
  <si>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</si>
  <si>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</si>
  <si>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</si>
  <si>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</si>
  <si>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</si>
  <si>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</si>
  <si>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</si>
  <si>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</si>
  <si>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</si>
  <si>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</si>
  <si>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</si>
  <si>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</si>
  <si>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</si>
  <si>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</si>
  <si>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</si>
  <si>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</si>
  <si>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</si>
  <si>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</si>
  <si>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</si>
  <si>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</si>
  <si>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</si>
  <si>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</si>
  <si>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</si>
  <si>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</si>
  <si>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</si>
  <si>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</si>
  <si>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</si>
  <si>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</si>
  <si>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03/06/21 - VENCIMENTO 10/06/21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</si>
</sst>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166679</v>
      </c>
      <c r="C7" s="47">
        <f t="shared" si="0"/>
        <v>146219</v>
      </c>
      <c r="D7" s="47">
        <f t="shared" si="0"/>
        <v>202386</v>
      </c>
      <c r="E7" s="47">
        <f t="shared" si="0"/>
        <v>97357</v>
      </c>
      <c r="F7" s="47">
        <f t="shared" si="0"/>
        <v>114422</v>
      </c>
      <c r="G7" s="47">
        <f t="shared" si="0"/>
        <v>132889</v>
      </c>
      <c r="H7" s="47">
        <f t="shared" si="0"/>
        <v>152406</v>
      </c>
      <c r="I7" s="47">
        <f t="shared" si="0"/>
        <v>188868</v>
      </c>
      <c r="J7" s="47">
        <f t="shared" si="0"/>
        <v>54088</v>
      </c>
      <c r="K7" s="47">
        <f t="shared" si="0"/>
        <v>1255314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10793</v>
      </c>
      <c r="C8" s="45">
        <f t="shared" si="1"/>
        <v>10833</v>
      </c>
      <c r="D8" s="45">
        <f t="shared" si="1"/>
        <v>11744</v>
      </c>
      <c r="E8" s="45">
        <f t="shared" si="1"/>
        <v>6786</v>
      </c>
      <c r="F8" s="45">
        <f t="shared" si="1"/>
        <v>7941</v>
      </c>
      <c r="G8" s="45">
        <f t="shared" si="1"/>
        <v>4986</v>
      </c>
      <c r="H8" s="45">
        <f t="shared" si="1"/>
        <v>4634</v>
      </c>
      <c r="I8" s="45">
        <f t="shared" si="1"/>
        <v>10694</v>
      </c>
      <c r="J8" s="45">
        <f t="shared" si="1"/>
        <v>1676</v>
      </c>
      <c r="K8" s="38">
        <f>SUM(B8:J8)</f>
        <v>70087</v>
      </c>
      <c r="L8"/>
      <c r="M8"/>
      <c r="N8"/>
    </row>
    <row r="9" spans="1:14" ht="16.5" customHeight="1">
      <c r="A9" s="22" t="s">
        <v>35</v>
      </c>
      <c r="B9" s="45">
        <v>10775</v>
      </c>
      <c r="C9" s="45">
        <v>10833</v>
      </c>
      <c r="D9" s="45">
        <v>11742</v>
      </c>
      <c r="E9" s="45">
        <v>6742</v>
      </c>
      <c r="F9" s="45">
        <v>7934</v>
      </c>
      <c r="G9" s="45">
        <v>4985</v>
      </c>
      <c r="H9" s="45">
        <v>4634</v>
      </c>
      <c r="I9" s="45">
        <v>10671</v>
      </c>
      <c r="J9" s="45">
        <v>1676</v>
      </c>
      <c r="K9" s="38">
        <f>SUM(B9:J9)</f>
        <v>69992</v>
      </c>
      <c r="L9"/>
      <c r="M9"/>
      <c r="N9"/>
    </row>
    <row r="10" spans="1:14" ht="16.5" customHeight="1">
      <c r="A10" s="22" t="s">
        <v>34</v>
      </c>
      <c r="B10" s="45">
        <v>18</v>
      </c>
      <c r="C10" s="45">
        <v>0</v>
      </c>
      <c r="D10" s="45">
        <v>2</v>
      </c>
      <c r="E10" s="45">
        <v>44</v>
      </c>
      <c r="F10" s="45">
        <v>7</v>
      </c>
      <c r="G10" s="45">
        <v>1</v>
      </c>
      <c r="H10" s="45">
        <v>0</v>
      </c>
      <c r="I10" s="45">
        <v>23</v>
      </c>
      <c r="J10" s="45">
        <v>0</v>
      </c>
      <c r="K10" s="38">
        <f>SUM(B10:J10)</f>
        <v>95</v>
      </c>
      <c r="L10"/>
      <c r="M10"/>
      <c r="N10"/>
    </row>
    <row r="11" spans="1:14" ht="16.5" customHeight="1">
      <c r="A11" s="44" t="s">
        <v>33</v>
      </c>
      <c r="B11" s="43">
        <v>155886</v>
      </c>
      <c r="C11" s="43">
        <v>135386</v>
      </c>
      <c r="D11" s="43">
        <v>190642</v>
      </c>
      <c r="E11" s="43">
        <v>90571</v>
      </c>
      <c r="F11" s="43">
        <v>106481</v>
      </c>
      <c r="G11" s="43">
        <v>127903</v>
      </c>
      <c r="H11" s="43">
        <v>147772</v>
      </c>
      <c r="I11" s="43">
        <v>178174</v>
      </c>
      <c r="J11" s="43">
        <v>52412</v>
      </c>
      <c r="K11" s="38">
        <f>SUM(B11:J11)</f>
        <v>1185227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2.090753017208906</v>
      </c>
      <c r="C15" s="39">
        <v>2.070731993182038</v>
      </c>
      <c r="D15" s="39">
        <v>1.60115626882339</v>
      </c>
      <c r="E15" s="39">
        <v>2.236449244623495</v>
      </c>
      <c r="F15" s="39">
        <v>1.898183254867199</v>
      </c>
      <c r="G15" s="39">
        <v>1.810408210782959</v>
      </c>
      <c r="H15" s="39">
        <v>1.760273708377714</v>
      </c>
      <c r="I15" s="39">
        <v>1.870547141287007</v>
      </c>
      <c r="J15" s="39">
        <v>2.173246301715955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1203424.59</v>
      </c>
      <c r="C17" s="36">
        <f aca="true" t="shared" si="2" ref="C17:J17">C18+C19+C20+C21+C22+C23+C24</f>
        <v>1145258.17</v>
      </c>
      <c r="D17" s="36">
        <f t="shared" si="2"/>
        <v>1343283.49</v>
      </c>
      <c r="E17" s="36">
        <f t="shared" si="2"/>
        <v>796547.8999999999</v>
      </c>
      <c r="F17" s="36">
        <f t="shared" si="2"/>
        <v>838955.51</v>
      </c>
      <c r="G17" s="36">
        <f t="shared" si="2"/>
        <v>933052.71</v>
      </c>
      <c r="H17" s="36">
        <f t="shared" si="2"/>
        <v>830659.03</v>
      </c>
      <c r="I17" s="36">
        <f t="shared" si="2"/>
        <v>1125711.4</v>
      </c>
      <c r="J17" s="36">
        <f t="shared" si="2"/>
        <v>414261.48</v>
      </c>
      <c r="K17" s="36">
        <f aca="true" t="shared" si="3" ref="K17:K24">SUM(B17:J17)</f>
        <v>8631154.280000001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559474.73</v>
      </c>
      <c r="C18" s="30">
        <f t="shared" si="4"/>
        <v>538758.53</v>
      </c>
      <c r="D18" s="30">
        <f t="shared" si="4"/>
        <v>826038.46</v>
      </c>
      <c r="E18" s="30">
        <f t="shared" si="4"/>
        <v>345948.36</v>
      </c>
      <c r="F18" s="30">
        <f t="shared" si="4"/>
        <v>429974.99</v>
      </c>
      <c r="G18" s="30">
        <f t="shared" si="4"/>
        <v>504911.76</v>
      </c>
      <c r="H18" s="30">
        <f t="shared" si="4"/>
        <v>461592.05</v>
      </c>
      <c r="I18" s="30">
        <f t="shared" si="4"/>
        <v>577426.14</v>
      </c>
      <c r="J18" s="30">
        <f t="shared" si="4"/>
        <v>187355.42</v>
      </c>
      <c r="K18" s="30">
        <f t="shared" si="3"/>
        <v>4431480.4399999995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610248.75</v>
      </c>
      <c r="C19" s="30">
        <f t="shared" si="5"/>
        <v>576865.99</v>
      </c>
      <c r="D19" s="30">
        <f t="shared" si="5"/>
        <v>496578.2</v>
      </c>
      <c r="E19" s="30">
        <f t="shared" si="5"/>
        <v>427747.59</v>
      </c>
      <c r="F19" s="30">
        <f t="shared" si="5"/>
        <v>386196.34</v>
      </c>
      <c r="G19" s="30">
        <f t="shared" si="5"/>
        <v>409184.64</v>
      </c>
      <c r="H19" s="30">
        <f t="shared" si="5"/>
        <v>350936.3</v>
      </c>
      <c r="I19" s="30">
        <f t="shared" si="5"/>
        <v>502676.68</v>
      </c>
      <c r="J19" s="30">
        <f t="shared" si="5"/>
        <v>219814.05</v>
      </c>
      <c r="K19" s="30">
        <f t="shared" si="3"/>
        <v>3980248.5399999996</v>
      </c>
      <c r="L19"/>
      <c r="M19"/>
      <c r="N19"/>
    </row>
    <row r="20" spans="1:14" ht="16.5" customHeight="1">
      <c r="A20" s="18" t="s">
        <v>28</v>
      </c>
      <c r="B20" s="30">
        <v>32424.8</v>
      </c>
      <c r="C20" s="30">
        <v>26861.77</v>
      </c>
      <c r="D20" s="30">
        <v>21242.07</v>
      </c>
      <c r="E20" s="30">
        <v>20080.07</v>
      </c>
      <c r="F20" s="30">
        <v>21398.24</v>
      </c>
      <c r="G20" s="30">
        <v>17683.6</v>
      </c>
      <c r="H20" s="30">
        <v>23672</v>
      </c>
      <c r="I20" s="30">
        <v>42836.7</v>
      </c>
      <c r="J20" s="30">
        <v>11522.87</v>
      </c>
      <c r="K20" s="30">
        <f t="shared" si="3"/>
        <v>217722.12</v>
      </c>
      <c r="L20"/>
      <c r="M20"/>
      <c r="N20"/>
    </row>
    <row r="21" spans="1:14" ht="16.5" customHeight="1">
      <c r="A21" s="18" t="s">
        <v>27</v>
      </c>
      <c r="B21" s="30">
        <v>1385.94</v>
      </c>
      <c r="C21" s="34">
        <v>2771.88</v>
      </c>
      <c r="D21" s="34">
        <v>4157.82</v>
      </c>
      <c r="E21" s="30">
        <v>2771.88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20789.100000000002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-4733.06</v>
      </c>
      <c r="E22" s="30">
        <v>0</v>
      </c>
      <c r="F22" s="30">
        <v>0</v>
      </c>
      <c r="G22" s="30">
        <v>0</v>
      </c>
      <c r="H22" s="30">
        <v>-8313.2</v>
      </c>
      <c r="I22" s="30">
        <v>0</v>
      </c>
      <c r="J22" s="30">
        <v>-5816.8</v>
      </c>
      <c r="K22" s="30">
        <f t="shared" si="3"/>
        <v>-18863.06</v>
      </c>
      <c r="L22"/>
      <c r="M22"/>
      <c r="N22"/>
    </row>
    <row r="23" spans="1:14" ht="16.5" customHeight="1">
      <c r="A23" s="18" t="s">
        <v>69</v>
      </c>
      <c r="B23" s="30">
        <v>-109.63</v>
      </c>
      <c r="C23" s="30">
        <v>0</v>
      </c>
      <c r="D23" s="30">
        <v>0</v>
      </c>
      <c r="E23" s="30">
        <v>0</v>
      </c>
      <c r="F23" s="30">
        <v>0</v>
      </c>
      <c r="G23" s="30">
        <v>-113.23</v>
      </c>
      <c r="H23" s="30">
        <v>0</v>
      </c>
      <c r="I23" s="30">
        <v>0</v>
      </c>
      <c r="J23" s="30">
        <v>0</v>
      </c>
      <c r="K23" s="30">
        <f t="shared" si="3"/>
        <v>-222.86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-47410</v>
      </c>
      <c r="C27" s="30">
        <f t="shared" si="6"/>
        <v>-47665.2</v>
      </c>
      <c r="D27" s="30">
        <f t="shared" si="6"/>
        <v>-70777.96</v>
      </c>
      <c r="E27" s="30">
        <f t="shared" si="6"/>
        <v>-29664.8</v>
      </c>
      <c r="F27" s="30">
        <f t="shared" si="6"/>
        <v>-34909.6</v>
      </c>
      <c r="G27" s="30">
        <f t="shared" si="6"/>
        <v>-21934</v>
      </c>
      <c r="H27" s="30">
        <f t="shared" si="6"/>
        <v>-20389.6</v>
      </c>
      <c r="I27" s="30">
        <f t="shared" si="6"/>
        <v>-46952.4</v>
      </c>
      <c r="J27" s="30">
        <f t="shared" si="6"/>
        <v>-12907.56</v>
      </c>
      <c r="K27" s="30">
        <f aca="true" t="shared" si="7" ref="K27:K35">SUM(B27:J27)</f>
        <v>-332611.12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-47410</v>
      </c>
      <c r="C28" s="30">
        <f t="shared" si="8"/>
        <v>-47665.2</v>
      </c>
      <c r="D28" s="30">
        <f t="shared" si="8"/>
        <v>-51664.8</v>
      </c>
      <c r="E28" s="30">
        <f t="shared" si="8"/>
        <v>-29664.8</v>
      </c>
      <c r="F28" s="30">
        <f t="shared" si="8"/>
        <v>-34909.6</v>
      </c>
      <c r="G28" s="30">
        <f t="shared" si="8"/>
        <v>-21934</v>
      </c>
      <c r="H28" s="30">
        <f t="shared" si="8"/>
        <v>-20389.6</v>
      </c>
      <c r="I28" s="30">
        <f t="shared" si="8"/>
        <v>-46952.4</v>
      </c>
      <c r="J28" s="30">
        <f t="shared" si="8"/>
        <v>-7374.4</v>
      </c>
      <c r="K28" s="30">
        <f t="shared" si="7"/>
        <v>-307964.80000000005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-47410</v>
      </c>
      <c r="C29" s="30">
        <f aca="true" t="shared" si="9" ref="C29:J29">-ROUND((C9)*$E$3,2)</f>
        <v>-47665.2</v>
      </c>
      <c r="D29" s="30">
        <f t="shared" si="9"/>
        <v>-51664.8</v>
      </c>
      <c r="E29" s="30">
        <f t="shared" si="9"/>
        <v>-29664.8</v>
      </c>
      <c r="F29" s="30">
        <f t="shared" si="9"/>
        <v>-34909.6</v>
      </c>
      <c r="G29" s="30">
        <f t="shared" si="9"/>
        <v>-21934</v>
      </c>
      <c r="H29" s="30">
        <f t="shared" si="9"/>
        <v>-20389.6</v>
      </c>
      <c r="I29" s="30">
        <f t="shared" si="9"/>
        <v>-46952.4</v>
      </c>
      <c r="J29" s="30">
        <f t="shared" si="9"/>
        <v>-7374.4</v>
      </c>
      <c r="K29" s="30">
        <f t="shared" si="7"/>
        <v>-307964.80000000005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-5533.16</v>
      </c>
      <c r="K33" s="30">
        <f t="shared" si="7"/>
        <v>-24646.32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1156014.59</v>
      </c>
      <c r="C47" s="27">
        <f aca="true" t="shared" si="11" ref="C47:J47">IF(C17+C27+C48&lt;0,0,C17+C27+C48)</f>
        <v>1097592.97</v>
      </c>
      <c r="D47" s="27">
        <f t="shared" si="11"/>
        <v>1272505.53</v>
      </c>
      <c r="E47" s="27">
        <f t="shared" si="11"/>
        <v>766883.0999999999</v>
      </c>
      <c r="F47" s="27">
        <f t="shared" si="11"/>
        <v>804045.91</v>
      </c>
      <c r="G47" s="27">
        <f t="shared" si="11"/>
        <v>911118.71</v>
      </c>
      <c r="H47" s="27">
        <f t="shared" si="11"/>
        <v>810269.43</v>
      </c>
      <c r="I47" s="27">
        <f t="shared" si="11"/>
        <v>1078759</v>
      </c>
      <c r="J47" s="27">
        <f t="shared" si="11"/>
        <v>401353.92</v>
      </c>
      <c r="K47" s="20">
        <f>SUM(B47:J47)</f>
        <v>8298543.159999999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1156014.5899999999</v>
      </c>
      <c r="C53" s="10">
        <f t="shared" si="13"/>
        <v>1097592.97</v>
      </c>
      <c r="D53" s="10">
        <f t="shared" si="13"/>
        <v>1272505.52</v>
      </c>
      <c r="E53" s="10">
        <f t="shared" si="13"/>
        <v>766883.11</v>
      </c>
      <c r="F53" s="10">
        <f t="shared" si="13"/>
        <v>804045.91</v>
      </c>
      <c r="G53" s="10">
        <f t="shared" si="13"/>
        <v>911118.7</v>
      </c>
      <c r="H53" s="10">
        <f t="shared" si="13"/>
        <v>810269.44</v>
      </c>
      <c r="I53" s="10">
        <f>SUM(I54:I66)</f>
        <v>1078758.98</v>
      </c>
      <c r="J53" s="10">
        <f t="shared" si="13"/>
        <v>401353.93</v>
      </c>
      <c r="K53" s="5">
        <f>SUM(K54:K66)</f>
        <v>8298543.15</v>
      </c>
      <c r="L53" s="9"/>
    </row>
    <row r="54" spans="1:11" ht="16.5" customHeight="1">
      <c r="A54" s="7" t="s">
        <v>60</v>
      </c>
      <c r="B54" s="8">
        <v>1010009.95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1010009.95</v>
      </c>
    </row>
    <row r="55" spans="1:11" ht="16.5" customHeight="1">
      <c r="A55" s="7" t="s">
        <v>61</v>
      </c>
      <c r="B55" s="8">
        <v>146004.64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146004.64</v>
      </c>
    </row>
    <row r="56" spans="1:11" ht="16.5" customHeight="1">
      <c r="A56" s="7" t="s">
        <v>4</v>
      </c>
      <c r="B56" s="6">
        <v>0</v>
      </c>
      <c r="C56" s="8">
        <v>1097592.97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1097592.97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1272505.52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1272505.52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766883.11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766883.11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804045.91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804045.91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911118.7</v>
      </c>
      <c r="H60" s="6">
        <v>0</v>
      </c>
      <c r="I60" s="6">
        <v>0</v>
      </c>
      <c r="J60" s="6">
        <v>0</v>
      </c>
      <c r="K60" s="5">
        <f t="shared" si="14"/>
        <v>911118.7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810269.44</v>
      </c>
      <c r="I61" s="6">
        <v>0</v>
      </c>
      <c r="J61" s="6">
        <v>0</v>
      </c>
      <c r="K61" s="5">
        <f t="shared" si="14"/>
        <v>810269.44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390187.12</v>
      </c>
      <c r="J63" s="6">
        <v>0</v>
      </c>
      <c r="K63" s="5">
        <f t="shared" si="14"/>
        <v>390187.12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688571.86</v>
      </c>
      <c r="J64" s="6">
        <v>0</v>
      </c>
      <c r="K64" s="5">
        <f t="shared" si="14"/>
        <v>688571.86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401353.93</v>
      </c>
      <c r="K65" s="5">
        <f t="shared" si="14"/>
        <v>401353.93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2021-06-09T17:58:36Z</dcterms:modified>
  <cp:category/>
  <cp:version/>
  <cp:contentType/>
  <cp:contentStatus/>
</cp:coreProperties>
</file>