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<sst xmlns="http://schemas.openxmlformats.org/spreadsheetml/2006/main" count="80" uniqueCount="79">
  <si>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</si>
  <si>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</si>
  <si>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</si>
  <si>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</si>
  <si>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</si>
  <si>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</si>
  <si>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</si>
  <si>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</si>
  <si>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</si>
  <si>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</si>
  <si>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</si>
  <si>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</si>
  <si>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</si>
  <si>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</si>
  <si>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</si>
  <si>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</si>
  <si>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</si>
  <si>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</si>
  <si>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</si>
  <si>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</si>
  <si>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</si>
  <si>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</si>
  <si>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</si>
  <si>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</si>
  <si>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</si>
  <si>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</si>
  <si>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</si>
  <si>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</si>
  <si>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</si>
  <si>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</si>
  <si>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</si>
  <si>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</si>
  <si>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</si>
  <si>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</si>
  <si>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</si>
  <si>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</si>
  <si>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</si>
  <si>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</si>
  <si>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</si>
  <si>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</si>
  <si>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</si>
  <si>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</si>
  <si>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</si>
  <si>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</si>
  <si>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</si>
  <si>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</si>
  <si>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</si>
  <si>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</si>
  <si>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</si>
  <si>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</si>
  <si>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</si>
  <si>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</si>
  <si>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</si>
  <si>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</si>
  <si>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</si>
  <si>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</si>
  <si>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</si>
  <si>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</si>
  <si>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</si>
  <si>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</si>
  <si>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</si>
  <si>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</si>
  <si>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</si>
  <si>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</si>
  <si>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</si>
  <si>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</si>
  <si>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</si>
  <si>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</si>
  <si>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</si>
  <si>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</si>
  <si>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</si>
  <si>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</si>
  <si>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</si>
  <si>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</si>
  <si>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</si>
  <si>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25/06/21 - VENCIMENTO 02/07/21</t>
  </si>
  <si>
    <t>7.15. Consórcio KBPX</t>
  </si>
  <si>
    <t>5.3. Revisão de Remuneração pelo Transporte Coletivo ¹</t>
  </si>
  <si>
    <t>¹ Energia para tração de abr, mai e jun.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</si>
</sst>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63113</v>
      </c>
      <c r="C7" s="10">
        <f>C8+C11</f>
        <v>78242</v>
      </c>
      <c r="D7" s="10">
        <f aca="true" t="shared" si="0" ref="D7:K7">D8+D11</f>
        <v>222583</v>
      </c>
      <c r="E7" s="10">
        <f t="shared" si="0"/>
        <v>195620</v>
      </c>
      <c r="F7" s="10">
        <f t="shared" si="0"/>
        <v>198629</v>
      </c>
      <c r="G7" s="10">
        <f t="shared" si="0"/>
        <v>103523</v>
      </c>
      <c r="H7" s="10">
        <f t="shared" si="0"/>
        <v>51109</v>
      </c>
      <c r="I7" s="10">
        <f t="shared" si="0"/>
        <v>96333</v>
      </c>
      <c r="J7" s="10">
        <f t="shared" si="0"/>
        <v>77158</v>
      </c>
      <c r="K7" s="10">
        <f t="shared" si="0"/>
        <v>158050</v>
      </c>
      <c r="L7" s="10">
        <f>SUM(B7:K7)</f>
        <v>1244360</v>
      </c>
      <c r="M7" s="11"/>
    </row>
    <row r="8" spans="1:13" ht="17.25" customHeight="1">
      <c r="A8" s="12" t="s">
        <v>18</v>
      </c>
      <c r="B8" s="13">
        <f>B9+B10</f>
        <v>4593</v>
      </c>
      <c r="C8" s="13">
        <f aca="true" t="shared" si="1" ref="C8:K8">C9+C10</f>
        <v>5445</v>
      </c>
      <c r="D8" s="13">
        <f t="shared" si="1"/>
        <v>15442</v>
      </c>
      <c r="E8" s="13">
        <f t="shared" si="1"/>
        <v>12440</v>
      </c>
      <c r="F8" s="13">
        <f t="shared" si="1"/>
        <v>12051</v>
      </c>
      <c r="G8" s="13">
        <f t="shared" si="1"/>
        <v>7660</v>
      </c>
      <c r="H8" s="13">
        <f t="shared" si="1"/>
        <v>3331</v>
      </c>
      <c r="I8" s="13">
        <f t="shared" si="1"/>
        <v>4696</v>
      </c>
      <c r="J8" s="13">
        <f t="shared" si="1"/>
        <v>4384</v>
      </c>
      <c r="K8" s="13">
        <f t="shared" si="1"/>
        <v>9511</v>
      </c>
      <c r="L8" s="13">
        <f>SUM(B8:K8)</f>
        <v>79553</v>
      </c>
      <c r="M8"/>
    </row>
    <row r="9" spans="1:13" ht="17.25" customHeight="1">
      <c r="A9" s="14" t="s">
        <v>19</v>
      </c>
      <c r="B9" s="15">
        <v>4593</v>
      </c>
      <c r="C9" s="15">
        <v>5445</v>
      </c>
      <c r="D9" s="15">
        <v>15442</v>
      </c>
      <c r="E9" s="15">
        <v>12440</v>
      </c>
      <c r="F9" s="15">
        <v>12051</v>
      </c>
      <c r="G9" s="15">
        <v>7660</v>
      </c>
      <c r="H9" s="15">
        <v>3329</v>
      </c>
      <c r="I9" s="15">
        <v>4696</v>
      </c>
      <c r="J9" s="15">
        <v>4384</v>
      </c>
      <c r="K9" s="15">
        <v>9511</v>
      </c>
      <c r="L9" s="13">
        <f>SUM(B9:K9)</f>
        <v>79551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58520</v>
      </c>
      <c r="C11" s="15">
        <v>72797</v>
      </c>
      <c r="D11" s="15">
        <v>207141</v>
      </c>
      <c r="E11" s="15">
        <v>183180</v>
      </c>
      <c r="F11" s="15">
        <v>186578</v>
      </c>
      <c r="G11" s="15">
        <v>95863</v>
      </c>
      <c r="H11" s="15">
        <v>47778</v>
      </c>
      <c r="I11" s="15">
        <v>91637</v>
      </c>
      <c r="J11" s="15">
        <v>72774</v>
      </c>
      <c r="K11" s="15">
        <v>148539</v>
      </c>
      <c r="L11" s="13">
        <f>SUM(B11:K11)</f>
        <v>1164807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1.289184139346801</v>
      </c>
      <c r="C15" s="22">
        <v>1.551610198983125</v>
      </c>
      <c r="D15" s="22">
        <v>1.501485411522144</v>
      </c>
      <c r="E15" s="22">
        <v>1.356964328253478</v>
      </c>
      <c r="F15" s="22">
        <v>1.620851477689335</v>
      </c>
      <c r="G15" s="22">
        <v>1.561493437626962</v>
      </c>
      <c r="H15" s="22">
        <v>1.626206561953391</v>
      </c>
      <c r="I15" s="22">
        <v>1.420977452938213</v>
      </c>
      <c r="J15" s="22">
        <v>1.806959402642076</v>
      </c>
      <c r="K15" s="22">
        <v>1.360435757618444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475613.31</v>
      </c>
      <c r="C17" s="25">
        <f aca="true" t="shared" si="2" ref="C17:K17">C18+C19+C20+C21+C22+C23+C24</f>
        <v>378377.77</v>
      </c>
      <c r="D17" s="25">
        <f t="shared" si="2"/>
        <v>1248077.23</v>
      </c>
      <c r="E17" s="25">
        <f t="shared" si="2"/>
        <v>996241.31</v>
      </c>
      <c r="F17" s="25">
        <f t="shared" si="2"/>
        <v>1078772.17</v>
      </c>
      <c r="G17" s="25">
        <f t="shared" si="2"/>
        <v>598802.11</v>
      </c>
      <c r="H17" s="25">
        <f t="shared" si="2"/>
        <v>341371.59</v>
      </c>
      <c r="I17" s="25">
        <f t="shared" si="2"/>
        <v>455420.13</v>
      </c>
      <c r="J17" s="25">
        <f t="shared" si="2"/>
        <v>505745.48</v>
      </c>
      <c r="K17" s="25">
        <f t="shared" si="2"/>
        <v>636270.1699999999</v>
      </c>
      <c r="L17" s="25">
        <f>L18+L19+L20+L21+L22+L23+L24</f>
        <v>6714691.2700000005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366566.62</v>
      </c>
      <c r="C18" s="33">
        <f t="shared" si="3"/>
        <v>239522.23</v>
      </c>
      <c r="D18" s="33">
        <f t="shared" si="3"/>
        <v>811493.1</v>
      </c>
      <c r="E18" s="33">
        <f t="shared" si="3"/>
        <v>721250.94</v>
      </c>
      <c r="F18" s="33">
        <f t="shared" si="3"/>
        <v>648285.33</v>
      </c>
      <c r="G18" s="33">
        <f t="shared" si="3"/>
        <v>371285.24</v>
      </c>
      <c r="H18" s="33">
        <f t="shared" si="3"/>
        <v>201962.32</v>
      </c>
      <c r="I18" s="33">
        <f t="shared" si="3"/>
        <v>316174.54</v>
      </c>
      <c r="J18" s="33">
        <f t="shared" si="3"/>
        <v>272668.66</v>
      </c>
      <c r="K18" s="33">
        <f t="shared" si="3"/>
        <v>456021.67</v>
      </c>
      <c r="L18" s="33">
        <f aca="true" t="shared" si="4" ref="L18:L24">SUM(B18:K18)</f>
        <v>4405230.65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106005.25</v>
      </c>
      <c r="C19" s="33">
        <f t="shared" si="5"/>
        <v>132122.9</v>
      </c>
      <c r="D19" s="33">
        <f t="shared" si="5"/>
        <v>406951.95</v>
      </c>
      <c r="E19" s="33">
        <f t="shared" si="5"/>
        <v>257460.86</v>
      </c>
      <c r="F19" s="33">
        <f t="shared" si="5"/>
        <v>402488.91</v>
      </c>
      <c r="G19" s="33">
        <f t="shared" si="5"/>
        <v>208474.23</v>
      </c>
      <c r="H19" s="33">
        <f t="shared" si="5"/>
        <v>126470.13</v>
      </c>
      <c r="I19" s="33">
        <f t="shared" si="5"/>
        <v>133102.35</v>
      </c>
      <c r="J19" s="33">
        <f t="shared" si="5"/>
        <v>220032.54</v>
      </c>
      <c r="K19" s="33">
        <f t="shared" si="5"/>
        <v>164366.52</v>
      </c>
      <c r="L19" s="33">
        <f t="shared" si="4"/>
        <v>2157475.64</v>
      </c>
      <c r="M19"/>
    </row>
    <row r="20" spans="1:13" ht="17.25" customHeight="1">
      <c r="A20" s="27" t="s">
        <v>26</v>
      </c>
      <c r="B20" s="33">
        <v>1655.5</v>
      </c>
      <c r="C20" s="33">
        <v>5346.7</v>
      </c>
      <c r="D20" s="33">
        <v>26860.3</v>
      </c>
      <c r="E20" s="33">
        <v>19492.3</v>
      </c>
      <c r="F20" s="33">
        <v>26724.36</v>
      </c>
      <c r="G20" s="33">
        <v>19042.64</v>
      </c>
      <c r="H20" s="33">
        <v>11553.2</v>
      </c>
      <c r="I20" s="33">
        <v>4757.3</v>
      </c>
      <c r="J20" s="33">
        <v>10272.4</v>
      </c>
      <c r="K20" s="33">
        <v>13110.1</v>
      </c>
      <c r="L20" s="33">
        <f t="shared" si="4"/>
        <v>138814.8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-261.34</v>
      </c>
      <c r="F23" s="33">
        <v>-112.37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-373.71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-455642.99</v>
      </c>
      <c r="C27" s="33">
        <f t="shared" si="6"/>
        <v>-23958</v>
      </c>
      <c r="D27" s="33">
        <f t="shared" si="6"/>
        <v>-67944.8</v>
      </c>
      <c r="E27" s="33">
        <f t="shared" si="6"/>
        <v>-59448.57</v>
      </c>
      <c r="F27" s="33">
        <f t="shared" si="6"/>
        <v>-53024.4</v>
      </c>
      <c r="G27" s="33">
        <f t="shared" si="6"/>
        <v>-33704</v>
      </c>
      <c r="H27" s="33">
        <f t="shared" si="6"/>
        <v>-22746.83</v>
      </c>
      <c r="I27" s="33">
        <f t="shared" si="6"/>
        <v>-29802.800000000003</v>
      </c>
      <c r="J27" s="33">
        <f t="shared" si="6"/>
        <v>-19289.6</v>
      </c>
      <c r="K27" s="33">
        <f t="shared" si="6"/>
        <v>-41848.4</v>
      </c>
      <c r="L27" s="33">
        <f aca="true" t="shared" si="7" ref="L27:L33">SUM(B27:K27)</f>
        <v>-807410.39</v>
      </c>
      <c r="M27"/>
    </row>
    <row r="28" spans="1:13" ht="18.75" customHeight="1">
      <c r="A28" s="27" t="s">
        <v>30</v>
      </c>
      <c r="B28" s="33">
        <f>B29+B30+B31+B32</f>
        <v>-20209.2</v>
      </c>
      <c r="C28" s="33">
        <f aca="true" t="shared" si="8" ref="C28:K28">C29+C30+C31+C32</f>
        <v>-23958</v>
      </c>
      <c r="D28" s="33">
        <f t="shared" si="8"/>
        <v>-67944.8</v>
      </c>
      <c r="E28" s="33">
        <f t="shared" si="8"/>
        <v>-54736</v>
      </c>
      <c r="F28" s="33">
        <f t="shared" si="8"/>
        <v>-53024.4</v>
      </c>
      <c r="G28" s="33">
        <f t="shared" si="8"/>
        <v>-33704</v>
      </c>
      <c r="H28" s="33">
        <f t="shared" si="8"/>
        <v>-14647.6</v>
      </c>
      <c r="I28" s="33">
        <f t="shared" si="8"/>
        <v>-29802.800000000003</v>
      </c>
      <c r="J28" s="33">
        <f t="shared" si="8"/>
        <v>-19289.6</v>
      </c>
      <c r="K28" s="33">
        <f t="shared" si="8"/>
        <v>-41848.4</v>
      </c>
      <c r="L28" s="33">
        <f t="shared" si="7"/>
        <v>-359164.8</v>
      </c>
      <c r="M28"/>
    </row>
    <row r="29" spans="1:13" s="36" customFormat="1" ht="18.75" customHeight="1">
      <c r="A29" s="34" t="s">
        <v>57</v>
      </c>
      <c r="B29" s="33">
        <f>-ROUND((B9)*$E$3,2)</f>
        <v>-20209.2</v>
      </c>
      <c r="C29" s="33">
        <f aca="true" t="shared" si="9" ref="C29:K29">-ROUND((C9)*$E$3,2)</f>
        <v>-23958</v>
      </c>
      <c r="D29" s="33">
        <f t="shared" si="9"/>
        <v>-67944.8</v>
      </c>
      <c r="E29" s="33">
        <f t="shared" si="9"/>
        <v>-54736</v>
      </c>
      <c r="F29" s="33">
        <f t="shared" si="9"/>
        <v>-53024.4</v>
      </c>
      <c r="G29" s="33">
        <f t="shared" si="9"/>
        <v>-33704</v>
      </c>
      <c r="H29" s="33">
        <f t="shared" si="9"/>
        <v>-14647.6</v>
      </c>
      <c r="I29" s="33">
        <f t="shared" si="9"/>
        <v>-20662.4</v>
      </c>
      <c r="J29" s="33">
        <f t="shared" si="9"/>
        <v>-19289.6</v>
      </c>
      <c r="K29" s="33">
        <f t="shared" si="9"/>
        <v>-41848.4</v>
      </c>
      <c r="L29" s="33">
        <f t="shared" si="7"/>
        <v>-350024.4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-9078.45</v>
      </c>
      <c r="J32" s="17">
        <v>0</v>
      </c>
      <c r="K32" s="17">
        <v>0</v>
      </c>
      <c r="L32" s="33">
        <f t="shared" si="7"/>
        <v>-9078.45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-414771.88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-414771.88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19970.320000000007</v>
      </c>
      <c r="C48" s="41">
        <f aca="true" t="shared" si="12" ref="C48:K48">IF(C17+C27+C40+C49&lt;0,0,C17+C27+C49)</f>
        <v>354419.77</v>
      </c>
      <c r="D48" s="41">
        <f t="shared" si="12"/>
        <v>1180132.43</v>
      </c>
      <c r="E48" s="41">
        <f t="shared" si="12"/>
        <v>936792.7400000001</v>
      </c>
      <c r="F48" s="41">
        <f t="shared" si="12"/>
        <v>1025747.7699999999</v>
      </c>
      <c r="G48" s="41">
        <f t="shared" si="12"/>
        <v>565098.11</v>
      </c>
      <c r="H48" s="41">
        <f t="shared" si="12"/>
        <v>318624.76</v>
      </c>
      <c r="I48" s="41">
        <f t="shared" si="12"/>
        <v>425617.33</v>
      </c>
      <c r="J48" s="41">
        <f t="shared" si="12"/>
        <v>486455.88</v>
      </c>
      <c r="K48" s="41">
        <f t="shared" si="12"/>
        <v>594421.7699999999</v>
      </c>
      <c r="L48" s="42">
        <f>SUM(B48:K48)</f>
        <v>5907280.88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19970.32</v>
      </c>
      <c r="C54" s="41">
        <f aca="true" t="shared" si="14" ref="C54:J54">SUM(C55:C66)</f>
        <v>354419.78</v>
      </c>
      <c r="D54" s="41">
        <f t="shared" si="14"/>
        <v>1180132.43</v>
      </c>
      <c r="E54" s="41">
        <f t="shared" si="14"/>
        <v>936792.74</v>
      </c>
      <c r="F54" s="41">
        <f t="shared" si="14"/>
        <v>1025747.77</v>
      </c>
      <c r="G54" s="41">
        <f t="shared" si="14"/>
        <v>565098.1</v>
      </c>
      <c r="H54" s="41">
        <f t="shared" si="14"/>
        <v>318624.77</v>
      </c>
      <c r="I54" s="41">
        <f>SUM(I55:I69)</f>
        <v>425617.33</v>
      </c>
      <c r="J54" s="41">
        <f t="shared" si="14"/>
        <v>486455.88</v>
      </c>
      <c r="K54" s="41">
        <f>SUM(K55:K68)</f>
        <v>594421.76</v>
      </c>
      <c r="L54" s="46">
        <f>SUM(B54:K54)</f>
        <v>5907280.88</v>
      </c>
      <c r="M54" s="40"/>
    </row>
    <row r="55" spans="1:13" ht="18.75" customHeight="1">
      <c r="A55" s="47" t="s">
        <v>50</v>
      </c>
      <c r="B55" s="48">
        <v>19970.32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19970.32</v>
      </c>
      <c r="M55" s="40"/>
    </row>
    <row r="56" spans="1:12" ht="18.75" customHeight="1">
      <c r="A56" s="47" t="s">
        <v>60</v>
      </c>
      <c r="B56" s="17">
        <v>0</v>
      </c>
      <c r="C56" s="48">
        <v>309692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309692</v>
      </c>
    </row>
    <row r="57" spans="1:12" ht="18.75" customHeight="1">
      <c r="A57" s="47" t="s">
        <v>61</v>
      </c>
      <c r="B57" s="17">
        <v>0</v>
      </c>
      <c r="C57" s="48">
        <v>44727.78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44727.78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1180132.43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1180132.43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936792.74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936792.74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1025747.77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1025747.77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565098.1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565098.1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318624.77</v>
      </c>
      <c r="I62" s="17">
        <v>0</v>
      </c>
      <c r="J62" s="17">
        <v>0</v>
      </c>
      <c r="K62" s="17">
        <v>0</v>
      </c>
      <c r="L62" s="46">
        <f t="shared" si="15"/>
        <v>318624.77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486455.88</v>
      </c>
      <c r="K64" s="17">
        <v>0</v>
      </c>
      <c r="L64" s="46">
        <f t="shared" si="15"/>
        <v>486455.88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332400.65</v>
      </c>
      <c r="L65" s="46">
        <f t="shared" si="15"/>
        <v>332400.65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262021.11</v>
      </c>
      <c r="L66" s="46">
        <f t="shared" si="15"/>
        <v>262021.11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425617.33</v>
      </c>
      <c r="J69" s="53">
        <v>0</v>
      </c>
      <c r="K69" s="53">
        <v>0</v>
      </c>
      <c r="L69" s="51">
        <f>SUM(B69:K69)</f>
        <v>425617.33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2021-07-01T18:18:45Z</dcterms:modified>
  <cp:category/>
  <cp:version/>
  <cp:contentType/>
  <cp:contentStatus/>
</cp:coreProperties>
</file>