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<sst xmlns="http://schemas.openxmlformats.org/spreadsheetml/2006/main" count="81" uniqueCount="80">
  <si>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</si>
  <si>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</si>
  <si>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</si>
  <si>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</si>
  <si>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</si>
  <si>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</si>
  <si>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</si>
  <si>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</si>
  <si>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</si>
  <si>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</si>
  <si>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</si>
  <si>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</si>
  <si>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</si>
  <si>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</si>
  <si>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</si>
  <si>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</si>
  <si>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</si>
  <si>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</si>
  <si>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</si>
  <si>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</si>
  <si>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</si>
  <si>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</si>
  <si>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</si>
  <si>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</si>
  <si>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</si>
  <si>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</si>
  <si>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</si>
  <si>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</si>
  <si>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</si>
  <si>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</si>
  <si>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</si>
  <si>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</si>
  <si>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</si>
  <si>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</si>
  <si>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</si>
  <si>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</si>
  <si>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</si>
  <si>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</si>
  <si>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</si>
  <si>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</si>
  <si>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</si>
  <si>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</si>
  <si>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</si>
  <si>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</si>
  <si>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</si>
  <si>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</si>
  <si>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</si>
  <si>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</si>
  <si>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</si>
  <si>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</si>
  <si>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</si>
  <si>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</si>
  <si>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</si>
  <si>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</si>
  <si>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</si>
  <si>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</si>
  <si>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</si>
  <si>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</si>
  <si>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</si>
  <si>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</si>
  <si>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</si>
  <si>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</si>
  <si>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</si>
  <si>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</si>
  <si>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</si>
  <si>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</si>
  <si>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</si>
  <si>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</si>
  <si>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</si>
  <si>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</si>
  <si>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</si>
  <si>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</si>
  <si>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</si>
  <si>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</si>
  <si>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</si>
  <si>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23/06/21 - VENCIMENTO 30/06/21</t>
  </si>
  <si>
    <t>7.15. Consórcio KBPX</t>
  </si>
  <si>
    <t>5.3. Revisão de Remuneração pelo Transporte Coletivo ¹</t>
  </si>
  <si>
    <t>¹ Rede da madrugada, Arla 32 e aposentados de maio.</t>
  </si>
  <si>
    <t>5.2.12. Indenização Veículo Frota Pública Atende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</si>
</sst>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62805</v>
      </c>
      <c r="C7" s="10">
        <f>C8+C11</f>
        <v>76943</v>
      </c>
      <c r="D7" s="10">
        <f aca="true" t="shared" si="0" ref="D7:K7">D8+D11</f>
        <v>223015</v>
      </c>
      <c r="E7" s="10">
        <f t="shared" si="0"/>
        <v>193893</v>
      </c>
      <c r="F7" s="10">
        <f t="shared" si="0"/>
        <v>197075</v>
      </c>
      <c r="G7" s="10">
        <f t="shared" si="0"/>
        <v>104166</v>
      </c>
      <c r="H7" s="10">
        <f t="shared" si="0"/>
        <v>52318</v>
      </c>
      <c r="I7" s="10">
        <f t="shared" si="0"/>
        <v>94921</v>
      </c>
      <c r="J7" s="10">
        <f t="shared" si="0"/>
        <v>78436</v>
      </c>
      <c r="K7" s="10">
        <f t="shared" si="0"/>
        <v>156658</v>
      </c>
      <c r="L7" s="10">
        <f>SUM(B7:K7)</f>
        <v>1240230</v>
      </c>
      <c r="M7" s="11"/>
    </row>
    <row r="8" spans="1:13" ht="17.25" customHeight="1">
      <c r="A8" s="12" t="s">
        <v>18</v>
      </c>
      <c r="B8" s="13">
        <f>B9+B10</f>
        <v>4198</v>
      </c>
      <c r="C8" s="13">
        <f aca="true" t="shared" si="1" ref="C8:K8">C9+C10</f>
        <v>4924</v>
      </c>
      <c r="D8" s="13">
        <f t="shared" si="1"/>
        <v>14197</v>
      </c>
      <c r="E8" s="13">
        <f t="shared" si="1"/>
        <v>11348</v>
      </c>
      <c r="F8" s="13">
        <f t="shared" si="1"/>
        <v>10740</v>
      </c>
      <c r="G8" s="13">
        <f t="shared" si="1"/>
        <v>7214</v>
      </c>
      <c r="H8" s="13">
        <f t="shared" si="1"/>
        <v>3121</v>
      </c>
      <c r="I8" s="13">
        <f t="shared" si="1"/>
        <v>4348</v>
      </c>
      <c r="J8" s="13">
        <f t="shared" si="1"/>
        <v>4252</v>
      </c>
      <c r="K8" s="13">
        <f t="shared" si="1"/>
        <v>8786</v>
      </c>
      <c r="L8" s="13">
        <f>SUM(B8:K8)</f>
        <v>73128</v>
      </c>
      <c r="M8"/>
    </row>
    <row r="9" spans="1:13" ht="17.25" customHeight="1">
      <c r="A9" s="14" t="s">
        <v>19</v>
      </c>
      <c r="B9" s="15">
        <v>4198</v>
      </c>
      <c r="C9" s="15">
        <v>4924</v>
      </c>
      <c r="D9" s="15">
        <v>14197</v>
      </c>
      <c r="E9" s="15">
        <v>11348</v>
      </c>
      <c r="F9" s="15">
        <v>10740</v>
      </c>
      <c r="G9" s="15">
        <v>7214</v>
      </c>
      <c r="H9" s="15">
        <v>3121</v>
      </c>
      <c r="I9" s="15">
        <v>4348</v>
      </c>
      <c r="J9" s="15">
        <v>4252</v>
      </c>
      <c r="K9" s="15">
        <v>8786</v>
      </c>
      <c r="L9" s="13">
        <f>SUM(B9:K9)</f>
        <v>73128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58607</v>
      </c>
      <c r="C11" s="15">
        <v>72019</v>
      </c>
      <c r="D11" s="15">
        <v>208818</v>
      </c>
      <c r="E11" s="15">
        <v>182545</v>
      </c>
      <c r="F11" s="15">
        <v>186335</v>
      </c>
      <c r="G11" s="15">
        <v>96952</v>
      </c>
      <c r="H11" s="15">
        <v>49197</v>
      </c>
      <c r="I11" s="15">
        <v>90573</v>
      </c>
      <c r="J11" s="15">
        <v>74184</v>
      </c>
      <c r="K11" s="15">
        <v>147872</v>
      </c>
      <c r="L11" s="13">
        <f>SUM(B11:K11)</f>
        <v>1167102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1.292727457289672</v>
      </c>
      <c r="C15" s="22">
        <v>1.567558076597967</v>
      </c>
      <c r="D15" s="22">
        <v>1.508100567075375</v>
      </c>
      <c r="E15" s="22">
        <v>1.372675215554141</v>
      </c>
      <c r="F15" s="22">
        <v>1.637133780111243</v>
      </c>
      <c r="G15" s="22">
        <v>1.559758905977292</v>
      </c>
      <c r="H15" s="22">
        <v>1.609309979137744</v>
      </c>
      <c r="I15" s="22">
        <v>1.44946488064887</v>
      </c>
      <c r="J15" s="22">
        <v>1.79097737992375</v>
      </c>
      <c r="K15" s="22">
        <v>1.375652997234645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474431.20999999996</v>
      </c>
      <c r="C17" s="25">
        <f aca="true" t="shared" si="2" ref="C17:K17">C18+C19+C20+C21+C22+C23+C24</f>
        <v>375837.76</v>
      </c>
      <c r="D17" s="25">
        <f t="shared" si="2"/>
        <v>1256106.8299999998</v>
      </c>
      <c r="E17" s="25">
        <f t="shared" si="2"/>
        <v>999262.1</v>
      </c>
      <c r="F17" s="25">
        <f t="shared" si="2"/>
        <v>1081271.47</v>
      </c>
      <c r="G17" s="25">
        <f t="shared" si="2"/>
        <v>601654.5199999999</v>
      </c>
      <c r="H17" s="25">
        <f t="shared" si="2"/>
        <v>345870.83</v>
      </c>
      <c r="I17" s="25">
        <f t="shared" si="2"/>
        <v>457541.43000000005</v>
      </c>
      <c r="J17" s="25">
        <f t="shared" si="2"/>
        <v>509307.91</v>
      </c>
      <c r="K17" s="25">
        <f t="shared" si="2"/>
        <v>637852.87</v>
      </c>
      <c r="L17" s="25">
        <f>L18+L19+L20+L21+L22+L23+L24</f>
        <v>6739136.93</v>
      </c>
      <c r="M17"/>
    </row>
    <row r="18" spans="1:13" ht="17.25" customHeight="1">
      <c r="A18" s="26" t="s">
        <v>24</v>
      </c>
      <c r="B18" s="33">
        <f aca="true" t="shared" si="3" ref="B18:K18">ROUND(B13*B7,2)</f>
        <v>364777.72</v>
      </c>
      <c r="C18" s="33">
        <f t="shared" si="3"/>
        <v>235545.61</v>
      </c>
      <c r="D18" s="33">
        <f t="shared" si="3"/>
        <v>813068.09</v>
      </c>
      <c r="E18" s="33">
        <f t="shared" si="3"/>
        <v>714883.49</v>
      </c>
      <c r="F18" s="33">
        <f t="shared" si="3"/>
        <v>643213.39</v>
      </c>
      <c r="G18" s="33">
        <f t="shared" si="3"/>
        <v>373591.36</v>
      </c>
      <c r="H18" s="33">
        <f t="shared" si="3"/>
        <v>206739.81</v>
      </c>
      <c r="I18" s="33">
        <f t="shared" si="3"/>
        <v>311540.21</v>
      </c>
      <c r="J18" s="33">
        <f t="shared" si="3"/>
        <v>277184.98</v>
      </c>
      <c r="K18" s="33">
        <f t="shared" si="3"/>
        <v>452005.33</v>
      </c>
      <c r="L18" s="33">
        <f aca="true" t="shared" si="4" ref="L18:L24">SUM(B18:K18)</f>
        <v>4392549.99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106780.45</v>
      </c>
      <c r="C19" s="33">
        <f t="shared" si="5"/>
        <v>133685.81</v>
      </c>
      <c r="D19" s="33">
        <f t="shared" si="5"/>
        <v>413120.36</v>
      </c>
      <c r="E19" s="33">
        <f t="shared" si="5"/>
        <v>266419.36</v>
      </c>
      <c r="F19" s="33">
        <f t="shared" si="5"/>
        <v>409812.98</v>
      </c>
      <c r="G19" s="33">
        <f t="shared" si="5"/>
        <v>209121.09</v>
      </c>
      <c r="H19" s="33">
        <f t="shared" si="5"/>
        <v>125968.63</v>
      </c>
      <c r="I19" s="33">
        <f t="shared" si="5"/>
        <v>140026.38</v>
      </c>
      <c r="J19" s="33">
        <f t="shared" si="5"/>
        <v>219247.05</v>
      </c>
      <c r="K19" s="33">
        <f t="shared" si="5"/>
        <v>169797.16</v>
      </c>
      <c r="L19" s="33">
        <f t="shared" si="4"/>
        <v>2193979.27</v>
      </c>
      <c r="M19"/>
    </row>
    <row r="20" spans="1:13" ht="17.25" customHeight="1">
      <c r="A20" s="27" t="s">
        <v>26</v>
      </c>
      <c r="B20" s="33">
        <v>1487.1</v>
      </c>
      <c r="C20" s="33">
        <v>5220.4</v>
      </c>
      <c r="D20" s="33">
        <v>27146.5</v>
      </c>
      <c r="E20" s="33">
        <v>19660.7</v>
      </c>
      <c r="F20" s="33">
        <v>26859.16</v>
      </c>
      <c r="G20" s="33">
        <v>18942.07</v>
      </c>
      <c r="H20" s="33">
        <v>11776.45</v>
      </c>
      <c r="I20" s="33">
        <v>4588.9</v>
      </c>
      <c r="J20" s="33">
        <v>10104</v>
      </c>
      <c r="K20" s="33">
        <v>13278.5</v>
      </c>
      <c r="L20" s="33">
        <f t="shared" si="4"/>
        <v>139063.77999999997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13147.879999999997</v>
      </c>
      <c r="C27" s="33">
        <f t="shared" si="6"/>
        <v>92021.59</v>
      </c>
      <c r="D27" s="33">
        <f t="shared" si="6"/>
        <v>285513.88</v>
      </c>
      <c r="E27" s="33">
        <f t="shared" si="6"/>
        <v>385070.63999999996</v>
      </c>
      <c r="F27" s="33">
        <f t="shared" si="6"/>
        <v>68980.91</v>
      </c>
      <c r="G27" s="33">
        <f t="shared" si="6"/>
        <v>187896.58</v>
      </c>
      <c r="H27" s="33">
        <f t="shared" si="6"/>
        <v>10506.930000000004</v>
      </c>
      <c r="I27" s="33">
        <f t="shared" si="6"/>
        <v>-1310.380000000001</v>
      </c>
      <c r="J27" s="33">
        <f t="shared" si="6"/>
        <v>227756.44</v>
      </c>
      <c r="K27" s="33">
        <f t="shared" si="6"/>
        <v>247016.94999999998</v>
      </c>
      <c r="L27" s="33">
        <f aca="true" t="shared" si="7" ref="L27:L33">SUM(B27:K27)</f>
        <v>1516601.42</v>
      </c>
      <c r="M27"/>
    </row>
    <row r="28" spans="1:13" ht="18.75" customHeight="1">
      <c r="A28" s="27" t="s">
        <v>30</v>
      </c>
      <c r="B28" s="33">
        <f>B29+B30+B31+B32</f>
        <v>-18471.2</v>
      </c>
      <c r="C28" s="33">
        <f aca="true" t="shared" si="8" ref="C28:K28">C29+C30+C31+C32</f>
        <v>-21665.6</v>
      </c>
      <c r="D28" s="33">
        <f t="shared" si="8"/>
        <v>-62466.8</v>
      </c>
      <c r="E28" s="33">
        <f t="shared" si="8"/>
        <v>-49931.2</v>
      </c>
      <c r="F28" s="33">
        <f t="shared" si="8"/>
        <v>-47256</v>
      </c>
      <c r="G28" s="33">
        <f t="shared" si="8"/>
        <v>-31741.6</v>
      </c>
      <c r="H28" s="33">
        <f t="shared" si="8"/>
        <v>-13732.4</v>
      </c>
      <c r="I28" s="33">
        <f t="shared" si="8"/>
        <v>-27937.47</v>
      </c>
      <c r="J28" s="33">
        <f t="shared" si="8"/>
        <v>-18708.8</v>
      </c>
      <c r="K28" s="33">
        <f t="shared" si="8"/>
        <v>-38658.4</v>
      </c>
      <c r="L28" s="33">
        <f t="shared" si="7"/>
        <v>-330569.47000000003</v>
      </c>
      <c r="M28"/>
    </row>
    <row r="29" spans="1:13" s="36" customFormat="1" ht="18.75" customHeight="1">
      <c r="A29" s="34" t="s">
        <v>57</v>
      </c>
      <c r="B29" s="33">
        <f>-ROUND((B9)*$E$3,2)</f>
        <v>-18471.2</v>
      </c>
      <c r="C29" s="33">
        <f aca="true" t="shared" si="9" ref="C29:K29">-ROUND((C9)*$E$3,2)</f>
        <v>-21665.6</v>
      </c>
      <c r="D29" s="33">
        <f t="shared" si="9"/>
        <v>-62466.8</v>
      </c>
      <c r="E29" s="33">
        <f t="shared" si="9"/>
        <v>-49931.2</v>
      </c>
      <c r="F29" s="33">
        <f t="shared" si="9"/>
        <v>-47256</v>
      </c>
      <c r="G29" s="33">
        <f t="shared" si="9"/>
        <v>-31741.6</v>
      </c>
      <c r="H29" s="33">
        <f t="shared" si="9"/>
        <v>-13732.4</v>
      </c>
      <c r="I29" s="33">
        <f t="shared" si="9"/>
        <v>-19131.2</v>
      </c>
      <c r="J29" s="33">
        <f t="shared" si="9"/>
        <v>-18708.8</v>
      </c>
      <c r="K29" s="33">
        <f t="shared" si="9"/>
        <v>-38658.4</v>
      </c>
      <c r="L29" s="33">
        <f t="shared" si="7"/>
        <v>-321763.2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-95.73</v>
      </c>
      <c r="J31" s="17">
        <v>0</v>
      </c>
      <c r="K31" s="17">
        <v>0</v>
      </c>
      <c r="L31" s="33">
        <f t="shared" si="7"/>
        <v>-95.73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-8710.54</v>
      </c>
      <c r="J32" s="17">
        <v>0</v>
      </c>
      <c r="K32" s="17">
        <v>0</v>
      </c>
      <c r="L32" s="33">
        <f t="shared" si="7"/>
        <v>-8710.54</v>
      </c>
      <c r="M32"/>
    </row>
    <row r="33" spans="1:13" s="36" customFormat="1" ht="18.75" customHeight="1">
      <c r="A33" s="27" t="s">
        <v>34</v>
      </c>
      <c r="B33" s="38">
        <f>SUM(B34:B46)</f>
        <v>-20661.91</v>
      </c>
      <c r="C33" s="38">
        <f aca="true" t="shared" si="10" ref="C33:K33">SUM(C34:C46)</f>
        <v>0</v>
      </c>
      <c r="D33" s="38">
        <f t="shared" si="10"/>
        <v>-4792.57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-38266.28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7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2" ht="18.75" customHeight="1">
      <c r="A45" s="37" t="s">
        <v>79</v>
      </c>
      <c r="B45" s="17"/>
      <c r="C45" s="17"/>
      <c r="D45" s="17">
        <v>-4792.57</v>
      </c>
      <c r="E45" s="17"/>
      <c r="F45" s="17"/>
      <c r="G45" s="17"/>
      <c r="H45" s="17"/>
      <c r="I45" s="17"/>
      <c r="J45" s="17"/>
      <c r="K45" s="17"/>
      <c r="L45" s="33">
        <f t="shared" si="11"/>
        <v>-4792.57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77</v>
      </c>
      <c r="B47" s="33">
        <v>52280.99</v>
      </c>
      <c r="C47" s="33">
        <v>113687.19</v>
      </c>
      <c r="D47" s="33">
        <v>352773.25</v>
      </c>
      <c r="E47" s="33">
        <v>439714.41</v>
      </c>
      <c r="F47" s="33">
        <v>116236.91</v>
      </c>
      <c r="G47" s="33">
        <v>219638.18</v>
      </c>
      <c r="H47" s="33">
        <v>32338.56</v>
      </c>
      <c r="I47" s="33">
        <v>26627.09</v>
      </c>
      <c r="J47" s="33">
        <v>246465.24</v>
      </c>
      <c r="K47" s="33">
        <v>285675.35</v>
      </c>
      <c r="L47" s="33">
        <f t="shared" si="11"/>
        <v>1885437.17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487579.08999999997</v>
      </c>
      <c r="C49" s="41">
        <f aca="true" t="shared" si="12" ref="C49:K49">IF(C17+C27+C40+C50&lt;0,0,C17+C27+C50)</f>
        <v>467859.35</v>
      </c>
      <c r="D49" s="41">
        <f t="shared" si="12"/>
        <v>1541620.71</v>
      </c>
      <c r="E49" s="41">
        <f t="shared" si="12"/>
        <v>1384332.74</v>
      </c>
      <c r="F49" s="41">
        <f t="shared" si="12"/>
        <v>1150252.38</v>
      </c>
      <c r="G49" s="41">
        <f t="shared" si="12"/>
        <v>789551.0999999999</v>
      </c>
      <c r="H49" s="41">
        <f t="shared" si="12"/>
        <v>356377.76</v>
      </c>
      <c r="I49" s="41">
        <f t="shared" si="12"/>
        <v>456231.05000000005</v>
      </c>
      <c r="J49" s="41">
        <f t="shared" si="12"/>
        <v>737064.35</v>
      </c>
      <c r="K49" s="41">
        <f t="shared" si="12"/>
        <v>884869.82</v>
      </c>
      <c r="L49" s="42">
        <f>SUM(B49:K49)</f>
        <v>8255738.349999999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487579.1</v>
      </c>
      <c r="C55" s="41">
        <f aca="true" t="shared" si="14" ref="C55:J55">SUM(C56:C67)</f>
        <v>467859.33999999997</v>
      </c>
      <c r="D55" s="41">
        <f t="shared" si="14"/>
        <v>1541620.71</v>
      </c>
      <c r="E55" s="41">
        <f t="shared" si="14"/>
        <v>1384332.74</v>
      </c>
      <c r="F55" s="41">
        <f t="shared" si="14"/>
        <v>1150252.37</v>
      </c>
      <c r="G55" s="41">
        <f t="shared" si="14"/>
        <v>789551.1</v>
      </c>
      <c r="H55" s="41">
        <f t="shared" si="14"/>
        <v>356377.76</v>
      </c>
      <c r="I55" s="41">
        <f>SUM(I56:I70)</f>
        <v>456231.05</v>
      </c>
      <c r="J55" s="41">
        <f t="shared" si="14"/>
        <v>737064.35</v>
      </c>
      <c r="K55" s="41">
        <f>SUM(K56:K69)</f>
        <v>884869.8099999999</v>
      </c>
      <c r="L55" s="46">
        <f>SUM(B55:K55)</f>
        <v>8255738.329999998</v>
      </c>
      <c r="M55" s="40"/>
    </row>
    <row r="56" spans="1:13" ht="18.75" customHeight="1">
      <c r="A56" s="47" t="s">
        <v>50</v>
      </c>
      <c r="B56" s="48">
        <v>487579.1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487579.1</v>
      </c>
      <c r="M56" s="40"/>
    </row>
    <row r="57" spans="1:12" ht="18.75" customHeight="1">
      <c r="A57" s="47" t="s">
        <v>60</v>
      </c>
      <c r="B57" s="17">
        <v>0</v>
      </c>
      <c r="C57" s="48">
        <v>403385.18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403385.18</v>
      </c>
    </row>
    <row r="58" spans="1:12" ht="18.75" customHeight="1">
      <c r="A58" s="47" t="s">
        <v>61</v>
      </c>
      <c r="B58" s="17">
        <v>0</v>
      </c>
      <c r="C58" s="48">
        <v>64474.16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64474.16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1541620.71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1541620.71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1384332.74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1384332.74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1150252.37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1150252.37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789551.1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789551.1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356377.76</v>
      </c>
      <c r="I63" s="17">
        <v>0</v>
      </c>
      <c r="J63" s="17">
        <v>0</v>
      </c>
      <c r="K63" s="17">
        <v>0</v>
      </c>
      <c r="L63" s="46">
        <f t="shared" si="15"/>
        <v>356377.76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737064.35</v>
      </c>
      <c r="K65" s="17">
        <v>0</v>
      </c>
      <c r="L65" s="46">
        <f t="shared" si="15"/>
        <v>737064.35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468879.87</v>
      </c>
      <c r="L66" s="46">
        <f t="shared" si="15"/>
        <v>468879.87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415989.93999999994</v>
      </c>
      <c r="L67" s="46">
        <f t="shared" si="15"/>
        <v>415989.93999999994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76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456231.05</v>
      </c>
      <c r="J70" s="53">
        <v>0</v>
      </c>
      <c r="K70" s="53">
        <v>0</v>
      </c>
      <c r="L70" s="51">
        <f>SUM(B70:K70)</f>
        <v>456231.05</v>
      </c>
    </row>
    <row r="71" spans="1:12" ht="18" customHeight="1">
      <c r="A71" s="54" t="s">
        <v>78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2021-06-29T18:49:59Z</dcterms:modified>
  <cp:category/>
  <cp:version/>
  <cp:contentType/>
  <cp:contentStatus/>
</cp:coreProperties>
</file>