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<sst xmlns="http://schemas.openxmlformats.org/spreadsheetml/2006/main" count="80" uniqueCount="79">
  <si>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</si>
  <si>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</si>
  <si>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</si>
  <si>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</si>
  <si>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</si>
  <si>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</si>
  <si>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</si>
  <si>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</si>
  <si>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</si>
  <si>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</si>
  <si>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</si>
  <si>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</si>
  <si>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</si>
  <si>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</si>
  <si>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</si>
  <si>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</si>
  <si>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</si>
  <si>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</si>
  <si>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</si>
  <si>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</si>
  <si>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</si>
  <si>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</si>
  <si>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</si>
  <si>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</si>
  <si>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</si>
  <si>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</si>
  <si>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</si>
  <si>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</si>
  <si>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</si>
  <si>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</si>
  <si>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</si>
  <si>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</si>
  <si>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</si>
  <si>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</si>
  <si>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</si>
  <si>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</si>
  <si>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</si>
  <si>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</si>
  <si>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</si>
  <si>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</si>
  <si>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</si>
  <si>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</si>
  <si>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</si>
  <si>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</si>
  <si>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</si>
  <si>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</si>
  <si>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</si>
  <si>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</si>
  <si>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</si>
  <si>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</si>
  <si>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</si>
  <si>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</si>
  <si>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</si>
  <si>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</si>
  <si>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</si>
  <si>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</si>
  <si>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</si>
  <si>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</si>
  <si>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</si>
  <si>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</si>
  <si>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</si>
  <si>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</si>
  <si>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</si>
  <si>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</si>
  <si>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</si>
  <si>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</si>
  <si>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</si>
  <si>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</si>
  <si>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</si>
  <si>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</si>
  <si>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</si>
  <si>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</si>
  <si>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</si>
  <si>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</si>
  <si>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</si>
  <si>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18/06/21 - VENCIMENTO 25/06/21</t>
  </si>
  <si>
    <t>5.3. Revisão de Remuneração pelo Transporte Coletivo ¹</t>
  </si>
  <si>
    <t>7.15. Consórcio KBPX</t>
  </si>
  <si>
    <t>¹ Energia para tração abr e mai/21.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</si>
</sst>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62387</v>
      </c>
      <c r="C7" s="10">
        <f>C8+C11</f>
        <v>77275</v>
      </c>
      <c r="D7" s="10">
        <f aca="true" t="shared" si="0" ref="D7:K7">D8+D11</f>
        <v>223433</v>
      </c>
      <c r="E7" s="10">
        <f t="shared" si="0"/>
        <v>193916</v>
      </c>
      <c r="F7" s="10">
        <f t="shared" si="0"/>
        <v>198025</v>
      </c>
      <c r="G7" s="10">
        <f t="shared" si="0"/>
        <v>103787</v>
      </c>
      <c r="H7" s="10">
        <f t="shared" si="0"/>
        <v>51687</v>
      </c>
      <c r="I7" s="10">
        <f t="shared" si="0"/>
        <v>95914</v>
      </c>
      <c r="J7" s="10">
        <f t="shared" si="0"/>
        <v>77626</v>
      </c>
      <c r="K7" s="10">
        <f t="shared" si="0"/>
        <v>142719</v>
      </c>
      <c r="L7" s="10">
        <f>SUM(B7:K7)</f>
        <v>1226769</v>
      </c>
      <c r="M7" s="11"/>
    </row>
    <row r="8" spans="1:13" ht="17.25" customHeight="1">
      <c r="A8" s="12" t="s">
        <v>18</v>
      </c>
      <c r="B8" s="13">
        <f>B9+B10</f>
        <v>4431</v>
      </c>
      <c r="C8" s="13">
        <f aca="true" t="shared" si="1" ref="C8:K8">C9+C10</f>
        <v>5278</v>
      </c>
      <c r="D8" s="13">
        <f t="shared" si="1"/>
        <v>15387</v>
      </c>
      <c r="E8" s="13">
        <f t="shared" si="1"/>
        <v>11799</v>
      </c>
      <c r="F8" s="13">
        <f t="shared" si="1"/>
        <v>12087</v>
      </c>
      <c r="G8" s="13">
        <f t="shared" si="1"/>
        <v>7424</v>
      </c>
      <c r="H8" s="13">
        <f t="shared" si="1"/>
        <v>3318</v>
      </c>
      <c r="I8" s="13">
        <f t="shared" si="1"/>
        <v>4785</v>
      </c>
      <c r="J8" s="13">
        <f t="shared" si="1"/>
        <v>4369</v>
      </c>
      <c r="K8" s="13">
        <f t="shared" si="1"/>
        <v>7785</v>
      </c>
      <c r="L8" s="13">
        <f>SUM(B8:K8)</f>
        <v>76663</v>
      </c>
      <c r="M8"/>
    </row>
    <row r="9" spans="1:13" ht="17.25" customHeight="1">
      <c r="A9" s="14" t="s">
        <v>19</v>
      </c>
      <c r="B9" s="15">
        <v>4430</v>
      </c>
      <c r="C9" s="15">
        <v>5278</v>
      </c>
      <c r="D9" s="15">
        <v>15387</v>
      </c>
      <c r="E9" s="15">
        <v>11799</v>
      </c>
      <c r="F9" s="15">
        <v>12087</v>
      </c>
      <c r="G9" s="15">
        <v>7424</v>
      </c>
      <c r="H9" s="15">
        <v>3313</v>
      </c>
      <c r="I9" s="15">
        <v>4785</v>
      </c>
      <c r="J9" s="15">
        <v>4369</v>
      </c>
      <c r="K9" s="15">
        <v>7785</v>
      </c>
      <c r="L9" s="13">
        <f>SUM(B9:K9)</f>
        <v>76657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57956</v>
      </c>
      <c r="C11" s="15">
        <v>71997</v>
      </c>
      <c r="D11" s="15">
        <v>208046</v>
      </c>
      <c r="E11" s="15">
        <v>182117</v>
      </c>
      <c r="F11" s="15">
        <v>185938</v>
      </c>
      <c r="G11" s="15">
        <v>96363</v>
      </c>
      <c r="H11" s="15">
        <v>48369</v>
      </c>
      <c r="I11" s="15">
        <v>91129</v>
      </c>
      <c r="J11" s="15">
        <v>73257</v>
      </c>
      <c r="K11" s="15">
        <v>134934</v>
      </c>
      <c r="L11" s="13">
        <f>SUM(B11:K11)</f>
        <v>1150106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1.289096204240568</v>
      </c>
      <c r="C15" s="22">
        <v>1.552725195426645</v>
      </c>
      <c r="D15" s="22">
        <v>1.503687021696803</v>
      </c>
      <c r="E15" s="22">
        <v>1.369682659848363</v>
      </c>
      <c r="F15" s="22">
        <v>1.629930618591846</v>
      </c>
      <c r="G15" s="22">
        <v>1.564849766531743</v>
      </c>
      <c r="H15" s="22">
        <v>1.62710480216722</v>
      </c>
      <c r="I15" s="22">
        <v>1.430705550118744</v>
      </c>
      <c r="J15" s="22">
        <v>1.815659933296141</v>
      </c>
      <c r="K15" s="22">
        <v>1.48887415519325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469777.06</v>
      </c>
      <c r="C17" s="25">
        <f aca="true" t="shared" si="2" ref="C17:K17">C18+C19+C20+C21+C22+C23+C24</f>
        <v>373718.36</v>
      </c>
      <c r="D17" s="25">
        <f t="shared" si="2"/>
        <v>1254574.2399999998</v>
      </c>
      <c r="E17" s="25">
        <f t="shared" si="2"/>
        <v>997150.3500000001</v>
      </c>
      <c r="F17" s="25">
        <f t="shared" si="2"/>
        <v>1081424.5999999999</v>
      </c>
      <c r="G17" s="25">
        <f t="shared" si="2"/>
        <v>601266.68</v>
      </c>
      <c r="H17" s="25">
        <f t="shared" si="2"/>
        <v>345446.25999999995</v>
      </c>
      <c r="I17" s="25">
        <f t="shared" si="2"/>
        <v>456444.2</v>
      </c>
      <c r="J17" s="25">
        <f t="shared" si="2"/>
        <v>510910.19000000006</v>
      </c>
      <c r="K17" s="25">
        <f t="shared" si="2"/>
        <v>629275.9</v>
      </c>
      <c r="L17" s="25">
        <f>L18+L19+L20+L21+L22+L23+L24</f>
        <v>6719987.839999999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362349.93</v>
      </c>
      <c r="C18" s="33">
        <f t="shared" si="3"/>
        <v>236561.96</v>
      </c>
      <c r="D18" s="33">
        <f t="shared" si="3"/>
        <v>814592.03</v>
      </c>
      <c r="E18" s="33">
        <f t="shared" si="3"/>
        <v>714968.29</v>
      </c>
      <c r="F18" s="33">
        <f t="shared" si="3"/>
        <v>646314</v>
      </c>
      <c r="G18" s="33">
        <f t="shared" si="3"/>
        <v>372232.08</v>
      </c>
      <c r="H18" s="33">
        <f t="shared" si="3"/>
        <v>204246.35</v>
      </c>
      <c r="I18" s="33">
        <f t="shared" si="3"/>
        <v>314799.34</v>
      </c>
      <c r="J18" s="33">
        <f t="shared" si="3"/>
        <v>274322.52</v>
      </c>
      <c r="K18" s="33">
        <f t="shared" si="3"/>
        <v>411787.13</v>
      </c>
      <c r="L18" s="33">
        <f aca="true" t="shared" si="4" ref="L18:L24">SUM(B18:K18)</f>
        <v>4352173.63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104753.99</v>
      </c>
      <c r="C19" s="33">
        <f t="shared" si="5"/>
        <v>130753.76</v>
      </c>
      <c r="D19" s="33">
        <f t="shared" si="5"/>
        <v>410299.43</v>
      </c>
      <c r="E19" s="33">
        <f t="shared" si="5"/>
        <v>264311.38</v>
      </c>
      <c r="F19" s="33">
        <f t="shared" si="5"/>
        <v>407132.98</v>
      </c>
      <c r="G19" s="33">
        <f t="shared" si="5"/>
        <v>210255.2</v>
      </c>
      <c r="H19" s="33">
        <f t="shared" si="5"/>
        <v>128083.87</v>
      </c>
      <c r="I19" s="33">
        <f t="shared" si="5"/>
        <v>135585.82</v>
      </c>
      <c r="J19" s="33">
        <f t="shared" si="5"/>
        <v>223753.89</v>
      </c>
      <c r="K19" s="33">
        <f t="shared" si="5"/>
        <v>201312.09</v>
      </c>
      <c r="L19" s="33">
        <f t="shared" si="4"/>
        <v>2216242.4099999997</v>
      </c>
      <c r="M19"/>
    </row>
    <row r="20" spans="1:13" ht="17.25" customHeight="1">
      <c r="A20" s="27" t="s">
        <v>26</v>
      </c>
      <c r="B20" s="33">
        <v>1529.2</v>
      </c>
      <c r="C20" s="33">
        <v>5262.5</v>
      </c>
      <c r="D20" s="33">
        <v>26910.9</v>
      </c>
      <c r="E20" s="33">
        <v>19702.8</v>
      </c>
      <c r="F20" s="33">
        <v>26591.68</v>
      </c>
      <c r="G20" s="33">
        <v>18779.4</v>
      </c>
      <c r="H20" s="33">
        <v>11730.1</v>
      </c>
      <c r="I20" s="33">
        <v>4673.1</v>
      </c>
      <c r="J20" s="33">
        <v>10061.9</v>
      </c>
      <c r="K20" s="33">
        <v>13404.8</v>
      </c>
      <c r="L20" s="33">
        <f t="shared" si="4"/>
        <v>138646.37999999998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72</v>
      </c>
      <c r="B23" s="33">
        <v>-242</v>
      </c>
      <c r="C23" s="33">
        <v>-245.8</v>
      </c>
      <c r="D23" s="33">
        <v>0</v>
      </c>
      <c r="E23" s="33">
        <v>-130.67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-618.47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-396238</v>
      </c>
      <c r="C27" s="33">
        <f t="shared" si="6"/>
        <v>-23262.8</v>
      </c>
      <c r="D27" s="33">
        <f t="shared" si="6"/>
        <v>-67900.8</v>
      </c>
      <c r="E27" s="33">
        <f t="shared" si="6"/>
        <v>-56628.17</v>
      </c>
      <c r="F27" s="33">
        <f t="shared" si="6"/>
        <v>-53182.8</v>
      </c>
      <c r="G27" s="33">
        <f t="shared" si="6"/>
        <v>-32863.6</v>
      </c>
      <c r="H27" s="33">
        <f t="shared" si="6"/>
        <v>-24379.23</v>
      </c>
      <c r="I27" s="33">
        <f t="shared" si="6"/>
        <v>-29251.91</v>
      </c>
      <c r="J27" s="33">
        <f t="shared" si="6"/>
        <v>-19223.6</v>
      </c>
      <c r="K27" s="33">
        <f t="shared" si="6"/>
        <v>-34729.2</v>
      </c>
      <c r="L27" s="33">
        <f aca="true" t="shared" si="7" ref="L27:L33">SUM(B27:K27)</f>
        <v>-737660.11</v>
      </c>
      <c r="M27"/>
    </row>
    <row r="28" spans="1:13" ht="18.75" customHeight="1">
      <c r="A28" s="27" t="s">
        <v>30</v>
      </c>
      <c r="B28" s="33">
        <f>B29+B30+B31+B32</f>
        <v>-19492</v>
      </c>
      <c r="C28" s="33">
        <f aca="true" t="shared" si="8" ref="C28:K28">C29+C30+C31+C32</f>
        <v>-23223.2</v>
      </c>
      <c r="D28" s="33">
        <f t="shared" si="8"/>
        <v>-67702.8</v>
      </c>
      <c r="E28" s="33">
        <f t="shared" si="8"/>
        <v>-51915.6</v>
      </c>
      <c r="F28" s="33">
        <f t="shared" si="8"/>
        <v>-53182.8</v>
      </c>
      <c r="G28" s="33">
        <f t="shared" si="8"/>
        <v>-32665.6</v>
      </c>
      <c r="H28" s="33">
        <f t="shared" si="8"/>
        <v>-14577.2</v>
      </c>
      <c r="I28" s="33">
        <f t="shared" si="8"/>
        <v>-29251.91</v>
      </c>
      <c r="J28" s="33">
        <f t="shared" si="8"/>
        <v>-19223.6</v>
      </c>
      <c r="K28" s="33">
        <f t="shared" si="8"/>
        <v>-34254</v>
      </c>
      <c r="L28" s="33">
        <f t="shared" si="7"/>
        <v>-345488.70999999996</v>
      </c>
      <c r="M28"/>
    </row>
    <row r="29" spans="1:13" s="36" customFormat="1" ht="18.75" customHeight="1">
      <c r="A29" s="34" t="s">
        <v>57</v>
      </c>
      <c r="B29" s="33">
        <f>-ROUND((B9)*$E$3,2)</f>
        <v>-19492</v>
      </c>
      <c r="C29" s="33">
        <f aca="true" t="shared" si="9" ref="C29:K29">-ROUND((C9)*$E$3,2)</f>
        <v>-23223.2</v>
      </c>
      <c r="D29" s="33">
        <f t="shared" si="9"/>
        <v>-67702.8</v>
      </c>
      <c r="E29" s="33">
        <f t="shared" si="9"/>
        <v>-51915.6</v>
      </c>
      <c r="F29" s="33">
        <f t="shared" si="9"/>
        <v>-53182.8</v>
      </c>
      <c r="G29" s="33">
        <f t="shared" si="9"/>
        <v>-32665.6</v>
      </c>
      <c r="H29" s="33">
        <f t="shared" si="9"/>
        <v>-14577.2</v>
      </c>
      <c r="I29" s="33">
        <f t="shared" si="9"/>
        <v>-21054</v>
      </c>
      <c r="J29" s="33">
        <f t="shared" si="9"/>
        <v>-19223.6</v>
      </c>
      <c r="K29" s="33">
        <f t="shared" si="9"/>
        <v>-34254</v>
      </c>
      <c r="L29" s="33">
        <f t="shared" si="7"/>
        <v>-337290.8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-71.6</v>
      </c>
      <c r="J31" s="17">
        <v>0</v>
      </c>
      <c r="K31" s="17">
        <v>0</v>
      </c>
      <c r="L31" s="33">
        <f t="shared" si="7"/>
        <v>-71.6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-8126.31</v>
      </c>
      <c r="J32" s="17">
        <v>0</v>
      </c>
      <c r="K32" s="17">
        <v>0</v>
      </c>
      <c r="L32" s="33">
        <f t="shared" si="7"/>
        <v>-8126.31</v>
      </c>
      <c r="M32"/>
    </row>
    <row r="33" spans="1:13" s="36" customFormat="1" ht="18.75" customHeight="1">
      <c r="A33" s="27" t="s">
        <v>34</v>
      </c>
      <c r="B33" s="38">
        <f>SUM(B34:B45)</f>
        <v>-20978.71</v>
      </c>
      <c r="C33" s="38">
        <f aca="true" t="shared" si="10" ref="C33:K33">SUM(C34:C45)</f>
        <v>-39.6</v>
      </c>
      <c r="D33" s="38">
        <f t="shared" si="10"/>
        <v>-198</v>
      </c>
      <c r="E33" s="38">
        <f t="shared" si="10"/>
        <v>-4712.57</v>
      </c>
      <c r="F33" s="38">
        <f t="shared" si="10"/>
        <v>0</v>
      </c>
      <c r="G33" s="38">
        <f t="shared" si="10"/>
        <v>-198</v>
      </c>
      <c r="H33" s="38">
        <f t="shared" si="10"/>
        <v>-9802.029999999999</v>
      </c>
      <c r="I33" s="38">
        <f t="shared" si="10"/>
        <v>0</v>
      </c>
      <c r="J33" s="38">
        <f t="shared" si="10"/>
        <v>0</v>
      </c>
      <c r="K33" s="38">
        <f t="shared" si="10"/>
        <v>-475.2</v>
      </c>
      <c r="L33" s="33">
        <f t="shared" si="7"/>
        <v>-36404.10999999999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33">
        <v>-316.8</v>
      </c>
      <c r="C38" s="33">
        <v>-39.6</v>
      </c>
      <c r="D38" s="33">
        <v>-198</v>
      </c>
      <c r="E38" s="17">
        <v>0</v>
      </c>
      <c r="F38" s="17">
        <v>0</v>
      </c>
      <c r="G38" s="33">
        <v>-198</v>
      </c>
      <c r="H38" s="33">
        <v>-1702.8</v>
      </c>
      <c r="I38" s="17">
        <v>0</v>
      </c>
      <c r="J38" s="17">
        <v>0</v>
      </c>
      <c r="K38" s="33">
        <v>-475.2</v>
      </c>
      <c r="L38" s="33">
        <f t="shared" si="11"/>
        <v>-2930.3999999999996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76</v>
      </c>
      <c r="B46" s="33">
        <v>-355767.29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3">
        <f t="shared" si="11"/>
        <v>-355767.29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73539.06</v>
      </c>
      <c r="C48" s="41">
        <f aca="true" t="shared" si="12" ref="C48:K48">IF(C17+C27+C40+C49&lt;0,0,C17+C27+C49)</f>
        <v>350455.56</v>
      </c>
      <c r="D48" s="41">
        <f t="shared" si="12"/>
        <v>1186673.4399999997</v>
      </c>
      <c r="E48" s="41">
        <f t="shared" si="12"/>
        <v>940522.18</v>
      </c>
      <c r="F48" s="41">
        <f t="shared" si="12"/>
        <v>1028241.7999999998</v>
      </c>
      <c r="G48" s="41">
        <f t="shared" si="12"/>
        <v>568403.0800000001</v>
      </c>
      <c r="H48" s="41">
        <f t="shared" si="12"/>
        <v>321067.02999999997</v>
      </c>
      <c r="I48" s="41">
        <f t="shared" si="12"/>
        <v>427192.29000000004</v>
      </c>
      <c r="J48" s="41">
        <f t="shared" si="12"/>
        <v>491686.5900000001</v>
      </c>
      <c r="K48" s="41">
        <f t="shared" si="12"/>
        <v>594546.7000000001</v>
      </c>
      <c r="L48" s="42">
        <f>SUM(B48:K48)</f>
        <v>5982327.7299999995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73539.07</v>
      </c>
      <c r="C54" s="41">
        <f aca="true" t="shared" si="14" ref="C54:J54">SUM(C55:C66)</f>
        <v>350455.55</v>
      </c>
      <c r="D54" s="41">
        <f t="shared" si="14"/>
        <v>1186673.45</v>
      </c>
      <c r="E54" s="41">
        <f t="shared" si="14"/>
        <v>940522.18</v>
      </c>
      <c r="F54" s="41">
        <f t="shared" si="14"/>
        <v>1028241.79</v>
      </c>
      <c r="G54" s="41">
        <f t="shared" si="14"/>
        <v>568403.08</v>
      </c>
      <c r="H54" s="41">
        <f t="shared" si="14"/>
        <v>321067.03</v>
      </c>
      <c r="I54" s="41">
        <f>SUM(I55:I69)</f>
        <v>427192.29</v>
      </c>
      <c r="J54" s="41">
        <f t="shared" si="14"/>
        <v>491686.59</v>
      </c>
      <c r="K54" s="41">
        <f>SUM(K55:K68)</f>
        <v>594546.7</v>
      </c>
      <c r="L54" s="46">
        <f>SUM(B54:K54)</f>
        <v>5982327.73</v>
      </c>
      <c r="M54" s="40"/>
    </row>
    <row r="55" spans="1:13" ht="18.75" customHeight="1">
      <c r="A55" s="47" t="s">
        <v>50</v>
      </c>
      <c r="B55" s="48">
        <v>73539.07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73539.07</v>
      </c>
      <c r="M55" s="40"/>
    </row>
    <row r="56" spans="1:12" ht="18.75" customHeight="1">
      <c r="A56" s="47" t="s">
        <v>60</v>
      </c>
      <c r="B56" s="17">
        <v>0</v>
      </c>
      <c r="C56" s="48">
        <v>306228.06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306228.06</v>
      </c>
    </row>
    <row r="57" spans="1:12" ht="18.75" customHeight="1">
      <c r="A57" s="47" t="s">
        <v>61</v>
      </c>
      <c r="B57" s="17">
        <v>0</v>
      </c>
      <c r="C57" s="48">
        <v>44227.49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44227.49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1186673.45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1186673.45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940522.18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940522.18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1028241.79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1028241.79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568403.08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568403.08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321067.03</v>
      </c>
      <c r="I62" s="17">
        <v>0</v>
      </c>
      <c r="J62" s="17">
        <v>0</v>
      </c>
      <c r="K62" s="17">
        <v>0</v>
      </c>
      <c r="L62" s="46">
        <f t="shared" si="15"/>
        <v>321067.03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491686.59</v>
      </c>
      <c r="K64" s="17">
        <v>0</v>
      </c>
      <c r="L64" s="46">
        <f t="shared" si="15"/>
        <v>491686.59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328962.69</v>
      </c>
      <c r="L65" s="46">
        <f t="shared" si="15"/>
        <v>328962.69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265584.01</v>
      </c>
      <c r="L66" s="46">
        <f t="shared" si="15"/>
        <v>265584.01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427192.29</v>
      </c>
      <c r="J69" s="53">
        <v>0</v>
      </c>
      <c r="K69" s="53">
        <v>0</v>
      </c>
      <c r="L69" s="51">
        <f>SUM(B69:K69)</f>
        <v>427192.29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2021-06-24T18:33:54Z</dcterms:modified>
  <cp:category/>
  <cp:version/>
  <cp:contentType/>
  <cp:contentStatus/>
</cp:coreProperties>
</file>