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<sst xmlns="http://schemas.openxmlformats.org/spreadsheetml/2006/main" count="79" uniqueCount="78">
  <si>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</si>
  <si>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</si>
  <si>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</si>
  <si>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</si>
  <si>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</si>
  <si>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</si>
  <si>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</si>
  <si>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</si>
  <si>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</si>
  <si>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</si>
  <si>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</si>
  <si>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</si>
  <si>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</si>
  <si>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</si>
  <si>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</si>
  <si>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</si>
  <si>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</si>
  <si>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</si>
  <si>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</si>
  <si>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</si>
  <si>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</si>
  <si>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</si>
  <si>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</si>
  <si>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</si>
  <si>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</si>
  <si>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</si>
  <si>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</si>
  <si>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</si>
  <si>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</si>
  <si>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</si>
  <si>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</si>
  <si>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</si>
  <si>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</si>
  <si>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</si>
  <si>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</si>
  <si>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</si>
  <si>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</si>
  <si>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</si>
  <si>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</si>
  <si>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</si>
  <si>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</si>
  <si>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</si>
  <si>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</si>
  <si>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</si>
  <si>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</si>
  <si>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</si>
  <si>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</si>
  <si>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</si>
  <si>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</si>
  <si>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</si>
  <si>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</si>
  <si>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</si>
  <si>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</si>
  <si>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</si>
  <si>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</si>
  <si>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</si>
  <si>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</si>
  <si>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</si>
  <si>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</si>
  <si>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</si>
  <si>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</si>
  <si>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</si>
  <si>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</si>
  <si>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</si>
  <si>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</si>
  <si>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</si>
  <si>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</si>
  <si>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</si>
  <si>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</si>
  <si>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</si>
  <si>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</si>
  <si>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</si>
  <si>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</si>
  <si>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</si>
  <si>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</si>
  <si>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</si>
  <si>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13/06/21 - VENCIMENTO 18/06/21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</si>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</sst>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16173</v>
      </c>
      <c r="C7" s="10">
        <f>C8+C11</f>
        <v>22483</v>
      </c>
      <c r="D7" s="10">
        <f aca="true" t="shared" si="0" ref="D7:K7">D8+D11</f>
        <v>63841</v>
      </c>
      <c r="E7" s="10">
        <f t="shared" si="0"/>
        <v>64980</v>
      </c>
      <c r="F7" s="10">
        <f t="shared" si="0"/>
        <v>66289</v>
      </c>
      <c r="G7" s="10">
        <f t="shared" si="0"/>
        <v>27532</v>
      </c>
      <c r="H7" s="10">
        <f t="shared" si="0"/>
        <v>14849</v>
      </c>
      <c r="I7" s="10">
        <f t="shared" si="0"/>
        <v>30040</v>
      </c>
      <c r="J7" s="10">
        <f t="shared" si="0"/>
        <v>16786</v>
      </c>
      <c r="K7" s="10">
        <f t="shared" si="0"/>
        <v>51330</v>
      </c>
      <c r="L7" s="10">
        <f>SUM(B7:K7)</f>
        <v>374303</v>
      </c>
      <c r="M7" s="11"/>
    </row>
    <row r="8" spans="1:13" ht="17.25" customHeight="1">
      <c r="A8" s="12" t="s">
        <v>18</v>
      </c>
      <c r="B8" s="13">
        <f>B9+B10</f>
        <v>1577</v>
      </c>
      <c r="C8" s="13">
        <f aca="true" t="shared" si="1" ref="C8:K8">C9+C10</f>
        <v>1958</v>
      </c>
      <c r="D8" s="13">
        <f t="shared" si="1"/>
        <v>6166</v>
      </c>
      <c r="E8" s="13">
        <f t="shared" si="1"/>
        <v>6099</v>
      </c>
      <c r="F8" s="13">
        <f t="shared" si="1"/>
        <v>5951</v>
      </c>
      <c r="G8" s="13">
        <f t="shared" si="1"/>
        <v>2610</v>
      </c>
      <c r="H8" s="13">
        <f t="shared" si="1"/>
        <v>1209</v>
      </c>
      <c r="I8" s="13">
        <f t="shared" si="1"/>
        <v>1980</v>
      </c>
      <c r="J8" s="13">
        <f t="shared" si="1"/>
        <v>1106</v>
      </c>
      <c r="K8" s="13">
        <f t="shared" si="1"/>
        <v>3568</v>
      </c>
      <c r="L8" s="13">
        <f>SUM(B8:K8)</f>
        <v>32224</v>
      </c>
      <c r="M8"/>
    </row>
    <row r="9" spans="1:13" ht="17.25" customHeight="1">
      <c r="A9" s="14" t="s">
        <v>19</v>
      </c>
      <c r="B9" s="15">
        <v>1577</v>
      </c>
      <c r="C9" s="15">
        <v>1958</v>
      </c>
      <c r="D9" s="15">
        <v>6166</v>
      </c>
      <c r="E9" s="15">
        <v>6099</v>
      </c>
      <c r="F9" s="15">
        <v>5951</v>
      </c>
      <c r="G9" s="15">
        <v>2610</v>
      </c>
      <c r="H9" s="15">
        <v>1206</v>
      </c>
      <c r="I9" s="15">
        <v>1980</v>
      </c>
      <c r="J9" s="15">
        <v>1106</v>
      </c>
      <c r="K9" s="15">
        <v>3568</v>
      </c>
      <c r="L9" s="13">
        <f>SUM(B9:K9)</f>
        <v>32221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14596</v>
      </c>
      <c r="C11" s="15">
        <v>20525</v>
      </c>
      <c r="D11" s="15">
        <v>57675</v>
      </c>
      <c r="E11" s="15">
        <v>58881</v>
      </c>
      <c r="F11" s="15">
        <v>60338</v>
      </c>
      <c r="G11" s="15">
        <v>24922</v>
      </c>
      <c r="H11" s="15">
        <v>13640</v>
      </c>
      <c r="I11" s="15">
        <v>28060</v>
      </c>
      <c r="J11" s="15">
        <v>15680</v>
      </c>
      <c r="K11" s="15">
        <v>47762</v>
      </c>
      <c r="L11" s="13">
        <f>SUM(B11:K11)</f>
        <v>342079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1.246146046433856</v>
      </c>
      <c r="C15" s="22">
        <v>1.512743518271747</v>
      </c>
      <c r="D15" s="22">
        <v>1.50138717044506</v>
      </c>
      <c r="E15" s="22">
        <v>1.357373804057042</v>
      </c>
      <c r="F15" s="22">
        <v>1.592124779262263</v>
      </c>
      <c r="G15" s="22">
        <v>1.469103270787286</v>
      </c>
      <c r="H15" s="22">
        <v>1.616154171438766</v>
      </c>
      <c r="I15" s="22">
        <v>1.303594018740843</v>
      </c>
      <c r="J15" s="22">
        <v>1.832504543996059</v>
      </c>
      <c r="K15" s="22">
        <v>1.313201119988493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119326.02</v>
      </c>
      <c r="C17" s="25">
        <f aca="true" t="shared" si="2" ref="C17:K17">C18+C19+C20+C21+C22+C23+C24</f>
        <v>108071.96000000002</v>
      </c>
      <c r="D17" s="25">
        <f t="shared" si="2"/>
        <v>366966.58</v>
      </c>
      <c r="E17" s="25">
        <f t="shared" si="2"/>
        <v>335077.38</v>
      </c>
      <c r="F17" s="25">
        <f t="shared" si="2"/>
        <v>360053.12</v>
      </c>
      <c r="G17" s="25">
        <f t="shared" si="2"/>
        <v>153890.97</v>
      </c>
      <c r="H17" s="25">
        <f t="shared" si="2"/>
        <v>101464.62</v>
      </c>
      <c r="I17" s="25">
        <f t="shared" si="2"/>
        <v>133153.15</v>
      </c>
      <c r="J17" s="25">
        <f t="shared" si="2"/>
        <v>116401.84000000001</v>
      </c>
      <c r="K17" s="25">
        <f t="shared" si="2"/>
        <v>205132.88000000003</v>
      </c>
      <c r="L17" s="25">
        <f>L18+L19+L20+L21+L22+L23+L24</f>
        <v>1999538.5199999998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93934.4</v>
      </c>
      <c r="C18" s="33">
        <f t="shared" si="3"/>
        <v>68827.21</v>
      </c>
      <c r="D18" s="33">
        <f t="shared" si="3"/>
        <v>232751.52</v>
      </c>
      <c r="E18" s="33">
        <f t="shared" si="3"/>
        <v>239581.26</v>
      </c>
      <c r="F18" s="33">
        <f t="shared" si="3"/>
        <v>216354.04</v>
      </c>
      <c r="G18" s="33">
        <f t="shared" si="3"/>
        <v>98743.52</v>
      </c>
      <c r="H18" s="33">
        <f t="shared" si="3"/>
        <v>58677.31</v>
      </c>
      <c r="I18" s="33">
        <f t="shared" si="3"/>
        <v>98594.28</v>
      </c>
      <c r="J18" s="33">
        <f t="shared" si="3"/>
        <v>59320.05</v>
      </c>
      <c r="K18" s="33">
        <f t="shared" si="3"/>
        <v>148102.45</v>
      </c>
      <c r="L18" s="33">
        <f aca="true" t="shared" si="4" ref="L18:L24">SUM(B18:K18)</f>
        <v>1314886.04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23121.58</v>
      </c>
      <c r="C19" s="33">
        <f t="shared" si="5"/>
        <v>35290.71</v>
      </c>
      <c r="D19" s="33">
        <f t="shared" si="5"/>
        <v>116698.63</v>
      </c>
      <c r="E19" s="33">
        <f t="shared" si="5"/>
        <v>85620.07</v>
      </c>
      <c r="F19" s="33">
        <f t="shared" si="5"/>
        <v>128108.59</v>
      </c>
      <c r="G19" s="33">
        <f t="shared" si="5"/>
        <v>46320.91</v>
      </c>
      <c r="H19" s="33">
        <f t="shared" si="5"/>
        <v>36154.27</v>
      </c>
      <c r="I19" s="33">
        <f t="shared" si="5"/>
        <v>29932.63</v>
      </c>
      <c r="J19" s="33">
        <f t="shared" si="5"/>
        <v>49384.21</v>
      </c>
      <c r="K19" s="33">
        <f t="shared" si="5"/>
        <v>46385.85</v>
      </c>
      <c r="L19" s="33">
        <f t="shared" si="4"/>
        <v>597017.45</v>
      </c>
      <c r="M19"/>
    </row>
    <row r="20" spans="1:13" ht="17.25" customHeight="1">
      <c r="A20" s="27" t="s">
        <v>26</v>
      </c>
      <c r="B20" s="33">
        <v>884.1</v>
      </c>
      <c r="C20" s="33">
        <v>2568.1</v>
      </c>
      <c r="D20" s="33">
        <v>14744.55</v>
      </c>
      <c r="E20" s="33">
        <v>11577.5</v>
      </c>
      <c r="F20" s="33">
        <v>14204.55</v>
      </c>
      <c r="G20" s="33">
        <v>9070.6</v>
      </c>
      <c r="H20" s="33">
        <v>5247.1</v>
      </c>
      <c r="I20" s="33">
        <v>3915.3</v>
      </c>
      <c r="J20" s="33">
        <v>4925.7</v>
      </c>
      <c r="K20" s="33">
        <v>7872.7</v>
      </c>
      <c r="L20" s="33">
        <f t="shared" si="4"/>
        <v>75010.2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-4473.33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-244.06</v>
      </c>
      <c r="H23" s="33">
        <v>0</v>
      </c>
      <c r="I23" s="33">
        <v>-675</v>
      </c>
      <c r="J23" s="33">
        <v>0</v>
      </c>
      <c r="K23" s="33">
        <v>0</v>
      </c>
      <c r="L23" s="33">
        <f t="shared" si="4"/>
        <v>-919.06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-27600.71</v>
      </c>
      <c r="C27" s="33">
        <f t="shared" si="6"/>
        <v>-8615.2</v>
      </c>
      <c r="D27" s="33">
        <f t="shared" si="6"/>
        <v>-27130.4</v>
      </c>
      <c r="E27" s="33">
        <f t="shared" si="6"/>
        <v>-31548.17</v>
      </c>
      <c r="F27" s="33">
        <f t="shared" si="6"/>
        <v>-26184.4</v>
      </c>
      <c r="G27" s="33">
        <f t="shared" si="6"/>
        <v>-11484</v>
      </c>
      <c r="H27" s="33">
        <f t="shared" si="6"/>
        <v>-13405.63</v>
      </c>
      <c r="I27" s="33">
        <f t="shared" si="6"/>
        <v>-8712</v>
      </c>
      <c r="J27" s="33">
        <f t="shared" si="6"/>
        <v>-4866.4</v>
      </c>
      <c r="K27" s="33">
        <f t="shared" si="6"/>
        <v>-15699.2</v>
      </c>
      <c r="L27" s="33">
        <f aca="true" t="shared" si="7" ref="L27:L33">SUM(B27:K27)</f>
        <v>-175246.11000000002</v>
      </c>
      <c r="M27"/>
    </row>
    <row r="28" spans="1:13" ht="18.75" customHeight="1">
      <c r="A28" s="27" t="s">
        <v>30</v>
      </c>
      <c r="B28" s="33">
        <f>B29+B30+B31+B32</f>
        <v>-6938.8</v>
      </c>
      <c r="C28" s="33">
        <f aca="true" t="shared" si="8" ref="C28:K28">C29+C30+C31+C32</f>
        <v>-8615.2</v>
      </c>
      <c r="D28" s="33">
        <f t="shared" si="8"/>
        <v>-27130.4</v>
      </c>
      <c r="E28" s="33">
        <f t="shared" si="8"/>
        <v>-26835.6</v>
      </c>
      <c r="F28" s="33">
        <f t="shared" si="8"/>
        <v>-26184.4</v>
      </c>
      <c r="G28" s="33">
        <f t="shared" si="8"/>
        <v>-11484</v>
      </c>
      <c r="H28" s="33">
        <f t="shared" si="8"/>
        <v>-5306.4</v>
      </c>
      <c r="I28" s="33">
        <f t="shared" si="8"/>
        <v>-8712</v>
      </c>
      <c r="J28" s="33">
        <f t="shared" si="8"/>
        <v>-4866.4</v>
      </c>
      <c r="K28" s="33">
        <f t="shared" si="8"/>
        <v>-15699.2</v>
      </c>
      <c r="L28" s="33">
        <f t="shared" si="7"/>
        <v>-141772.4</v>
      </c>
      <c r="M28"/>
    </row>
    <row r="29" spans="1:13" s="36" customFormat="1" ht="18.75" customHeight="1">
      <c r="A29" s="34" t="s">
        <v>58</v>
      </c>
      <c r="B29" s="33">
        <f>-ROUND((B9)*$E$3,2)</f>
        <v>-6938.8</v>
      </c>
      <c r="C29" s="33">
        <f aca="true" t="shared" si="9" ref="C29:K29">-ROUND((C9)*$E$3,2)</f>
        <v>-8615.2</v>
      </c>
      <c r="D29" s="33">
        <f t="shared" si="9"/>
        <v>-27130.4</v>
      </c>
      <c r="E29" s="33">
        <f t="shared" si="9"/>
        <v>-26835.6</v>
      </c>
      <c r="F29" s="33">
        <f t="shared" si="9"/>
        <v>-26184.4</v>
      </c>
      <c r="G29" s="33">
        <f t="shared" si="9"/>
        <v>-11484</v>
      </c>
      <c r="H29" s="33">
        <f t="shared" si="9"/>
        <v>-5306.4</v>
      </c>
      <c r="I29" s="33">
        <f t="shared" si="9"/>
        <v>-8712</v>
      </c>
      <c r="J29" s="33">
        <f t="shared" si="9"/>
        <v>-4866.4</v>
      </c>
      <c r="K29" s="33">
        <f t="shared" si="9"/>
        <v>-15699.2</v>
      </c>
      <c r="L29" s="33">
        <f t="shared" si="7"/>
        <v>-141772.4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-20661.91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91725.31</v>
      </c>
      <c r="C48" s="41">
        <f aca="true" t="shared" si="12" ref="C48:K48">IF(C17+C27+C40+C49&lt;0,0,C17+C27+C49)</f>
        <v>99456.76000000002</v>
      </c>
      <c r="D48" s="41">
        <f t="shared" si="12"/>
        <v>339836.18</v>
      </c>
      <c r="E48" s="41">
        <f t="shared" si="12"/>
        <v>303529.21</v>
      </c>
      <c r="F48" s="41">
        <f t="shared" si="12"/>
        <v>333868.72</v>
      </c>
      <c r="G48" s="41">
        <f t="shared" si="12"/>
        <v>142406.97</v>
      </c>
      <c r="H48" s="41">
        <f t="shared" si="12"/>
        <v>88058.98999999999</v>
      </c>
      <c r="I48" s="41">
        <f t="shared" si="12"/>
        <v>124441.15</v>
      </c>
      <c r="J48" s="41">
        <f t="shared" si="12"/>
        <v>111535.44000000002</v>
      </c>
      <c r="K48" s="41">
        <f t="shared" si="12"/>
        <v>189433.68000000002</v>
      </c>
      <c r="L48" s="42">
        <f>SUM(B48:K48)</f>
        <v>1824292.4099999997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91725.31</v>
      </c>
      <c r="C54" s="41">
        <f aca="true" t="shared" si="14" ref="C54:J54">SUM(C55:C66)</f>
        <v>99456.75</v>
      </c>
      <c r="D54" s="41">
        <f t="shared" si="14"/>
        <v>339836.17</v>
      </c>
      <c r="E54" s="41">
        <f t="shared" si="14"/>
        <v>303529.21</v>
      </c>
      <c r="F54" s="41">
        <f t="shared" si="14"/>
        <v>333868.72</v>
      </c>
      <c r="G54" s="41">
        <f t="shared" si="14"/>
        <v>142406.97</v>
      </c>
      <c r="H54" s="41">
        <f t="shared" si="14"/>
        <v>88058.99</v>
      </c>
      <c r="I54" s="41">
        <f>SUM(I55:I69)</f>
        <v>124441.15</v>
      </c>
      <c r="J54" s="41">
        <f t="shared" si="14"/>
        <v>111535.44</v>
      </c>
      <c r="K54" s="41">
        <f>SUM(K55:K68)</f>
        <v>189433.68</v>
      </c>
      <c r="L54" s="46">
        <f>SUM(B54:K54)</f>
        <v>1824292.3899999997</v>
      </c>
      <c r="M54" s="40"/>
    </row>
    <row r="55" spans="1:13" ht="18.75" customHeight="1">
      <c r="A55" s="47" t="s">
        <v>51</v>
      </c>
      <c r="B55" s="48">
        <v>91725.31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91725.31</v>
      </c>
      <c r="M55" s="40"/>
    </row>
    <row r="56" spans="1:12" ht="18.75" customHeight="1">
      <c r="A56" s="47" t="s">
        <v>61</v>
      </c>
      <c r="B56" s="17">
        <v>0</v>
      </c>
      <c r="C56" s="48">
        <v>86925.2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86925.2</v>
      </c>
    </row>
    <row r="57" spans="1:12" ht="18.75" customHeight="1">
      <c r="A57" s="47" t="s">
        <v>62</v>
      </c>
      <c r="B57" s="17">
        <v>0</v>
      </c>
      <c r="C57" s="48">
        <v>12531.55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12531.55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339836.17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339836.17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303529.21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303529.21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333868.72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333868.72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142406.97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142406.97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88058.99</v>
      </c>
      <c r="I62" s="17">
        <v>0</v>
      </c>
      <c r="J62" s="17">
        <v>0</v>
      </c>
      <c r="K62" s="17">
        <v>0</v>
      </c>
      <c r="L62" s="46">
        <f t="shared" si="15"/>
        <v>88058.99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111535.44</v>
      </c>
      <c r="K64" s="17">
        <v>0</v>
      </c>
      <c r="L64" s="46">
        <f t="shared" si="15"/>
        <v>111535.44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81532.26</v>
      </c>
      <c r="L65" s="46">
        <f t="shared" si="15"/>
        <v>81532.26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107901.42</v>
      </c>
      <c r="L66" s="46">
        <f t="shared" si="15"/>
        <v>107901.42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124441.15</v>
      </c>
      <c r="J69" s="53">
        <v>0</v>
      </c>
      <c r="K69" s="53">
        <v>0</v>
      </c>
      <c r="L69" s="51">
        <f>SUM(B69:K69)</f>
        <v>124441.15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2021-06-17T18:48:17Z</dcterms:modified>
  <cp:category/>
  <cp:version/>
  <cp:contentType/>
  <cp:contentStatus/>
</cp:coreProperties>
</file>