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 junho2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<sst xmlns="http://schemas.openxmlformats.org/spreadsheetml/2006/main" count="81" uniqueCount="78">
  <si>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DEMONSTRATIVO DE REMUNERAÇÃO DOS CONCESSIONÁRIOS - Grupo Local de Distribuição</t>
  </si>
  <si>
    <t>OPERAÇÃO DE 01 A 31/07/21 - VENCIMENTO DE 08/07 A 06/08/21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</si>
  <si>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</si>
  <si>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</si>
  <si>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</si>
  <si>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</si>
  <si>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</si>
  <si>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</si>
  <si>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</si>
  <si>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</si>
  <si>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</si>
  <si>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</si>
  <si>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</si>
  <si>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</si>
  <si>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</si>
  <si>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</si>
  <si>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</si>
  <si>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</si>
  <si>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</si>
  <si>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</si>
  <si>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</si>
  <si>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</si>
  <si>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</si>
  <si>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</si>
  <si>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</si>
  <si>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</si>
  <si>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</si>
  <si>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</si>
  <si>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</si>
  <si>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</si>
  <si>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</si>
  <si>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</si>
  <si>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</si>
  <si>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</si>
  <si>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</si>
  <si>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</si>
  <si>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</si>
  <si>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</si>
  <si>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</si>
  <si>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</si>
  <si>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</si>
  <si>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</si>
  <si>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</si>
  <si>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</si>
  <si>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</si>
  <si>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</si>
  <si>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</si>
  <si>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</si>
  <si>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</si>
  <si>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</si>
  <si>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</si>
  <si>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</si>
  <si>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</si>
  <si>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</si>
  <si>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</si>
  <si>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</si>
  <si>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</si>
  <si>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</si>
  <si>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</si>
  <si>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</si>
  <si>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5.4. Revisão de Remuneração pelo Serviço Atende (2)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</si>
  <si>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</si>
  <si>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</si>
  <si>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</si>
  <si>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</si>
  <si>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</si>
  <si>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</si>
  <si>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</si>
  <si>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</si>
  <si>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</si>
  <si>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</si>
  <si>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</si>
  <si>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</si>
  <si>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</si>
  <si>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</si>
  <si>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</si>
  <si>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 xml:space="preserve">          (2) Remuneração da frota parada do serviço Atende mês de junho/21.</t>
  </si>
  <si>
    <t>Nota: (1) Revisões do período de 19/03 a 03/12/20, lotes D3 e D7. Remuneração da frota parada do mês de junho/21.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</si>
</sst>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5</v>
      </c>
    </row>
    <row r="5" spans="1:15" ht="42" customHeight="1">
      <c r="A5" s="62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2"/>
    </row>
    <row r="6" spans="1:15" ht="20.25" customHeight="1">
      <c r="A6" s="62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2"/>
    </row>
    <row r="7" spans="1:26" ht="18.75" customHeight="1">
      <c r="A7" s="8" t="s">
        <v>29</v>
      </c>
      <c r="B7" s="9">
        <f aca="true" t="shared" si="0" ref="B7:O7">B8+B11</f>
        <v>7926634</v>
      </c>
      <c r="C7" s="9">
        <f t="shared" si="0"/>
        <v>5618536</v>
      </c>
      <c r="D7" s="9">
        <f t="shared" si="0"/>
        <v>6043803</v>
      </c>
      <c r="E7" s="9">
        <f t="shared" si="0"/>
        <v>1323268</v>
      </c>
      <c r="F7" s="9">
        <f t="shared" si="0"/>
        <v>4107990</v>
      </c>
      <c r="G7" s="9">
        <f t="shared" si="0"/>
        <v>7129688</v>
      </c>
      <c r="H7" s="9">
        <f t="shared" si="0"/>
        <v>1039692</v>
      </c>
      <c r="I7" s="9">
        <f t="shared" si="0"/>
        <v>5392375</v>
      </c>
      <c r="J7" s="9">
        <f t="shared" si="0"/>
        <v>5031427</v>
      </c>
      <c r="K7" s="9">
        <f t="shared" si="0"/>
        <v>7208372</v>
      </c>
      <c r="L7" s="9">
        <f t="shared" si="0"/>
        <v>5439309</v>
      </c>
      <c r="M7" s="9">
        <f t="shared" si="0"/>
        <v>2515628</v>
      </c>
      <c r="N7" s="9">
        <f t="shared" si="0"/>
        <v>1581066</v>
      </c>
      <c r="O7" s="9">
        <f t="shared" si="0"/>
        <v>60357788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388204</v>
      </c>
      <c r="C8" s="11">
        <f t="shared" si="1"/>
        <v>384007</v>
      </c>
      <c r="D8" s="11">
        <f t="shared" si="1"/>
        <v>298522</v>
      </c>
      <c r="E8" s="11">
        <f t="shared" si="1"/>
        <v>59464</v>
      </c>
      <c r="F8" s="11">
        <f t="shared" si="1"/>
        <v>195251</v>
      </c>
      <c r="G8" s="11">
        <f t="shared" si="1"/>
        <v>326609</v>
      </c>
      <c r="H8" s="11">
        <f t="shared" si="1"/>
        <v>63290</v>
      </c>
      <c r="I8" s="11">
        <f t="shared" si="1"/>
        <v>367554</v>
      </c>
      <c r="J8" s="11">
        <f t="shared" si="1"/>
        <v>279320</v>
      </c>
      <c r="K8" s="11">
        <f t="shared" si="1"/>
        <v>277641</v>
      </c>
      <c r="L8" s="11">
        <f t="shared" si="1"/>
        <v>215263</v>
      </c>
      <c r="M8" s="11">
        <f t="shared" si="1"/>
        <v>106887</v>
      </c>
      <c r="N8" s="11">
        <f t="shared" si="1"/>
        <v>98389</v>
      </c>
      <c r="O8" s="11">
        <f t="shared" si="1"/>
        <v>3060401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388204</v>
      </c>
      <c r="C9" s="11">
        <v>384007</v>
      </c>
      <c r="D9" s="11">
        <v>298522</v>
      </c>
      <c r="E9" s="11">
        <v>59464</v>
      </c>
      <c r="F9" s="11">
        <v>195251</v>
      </c>
      <c r="G9" s="11">
        <v>326609</v>
      </c>
      <c r="H9" s="11">
        <v>62935</v>
      </c>
      <c r="I9" s="11">
        <v>367552</v>
      </c>
      <c r="J9" s="11">
        <v>279320</v>
      </c>
      <c r="K9" s="11">
        <v>277386</v>
      </c>
      <c r="L9" s="11">
        <v>215263</v>
      </c>
      <c r="M9" s="11">
        <v>106781</v>
      </c>
      <c r="N9" s="11">
        <v>98389</v>
      </c>
      <c r="O9" s="11">
        <f>SUM(B9:N9)</f>
        <v>3059683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355</v>
      </c>
      <c r="I10" s="13">
        <v>2</v>
      </c>
      <c r="J10" s="13">
        <v>0</v>
      </c>
      <c r="K10" s="13">
        <v>255</v>
      </c>
      <c r="L10" s="13">
        <v>0</v>
      </c>
      <c r="M10" s="13">
        <v>106</v>
      </c>
      <c r="N10" s="13">
        <v>0</v>
      </c>
      <c r="O10" s="11">
        <f>SUM(B10:N10)</f>
        <v>718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7538430</v>
      </c>
      <c r="C11" s="13">
        <v>5234529</v>
      </c>
      <c r="D11" s="13">
        <v>5745281</v>
      </c>
      <c r="E11" s="13">
        <v>1263804</v>
      </c>
      <c r="F11" s="13">
        <v>3912739</v>
      </c>
      <c r="G11" s="13">
        <v>6803079</v>
      </c>
      <c r="H11" s="13">
        <v>976402</v>
      </c>
      <c r="I11" s="13">
        <v>5024821</v>
      </c>
      <c r="J11" s="13">
        <v>4752107</v>
      </c>
      <c r="K11" s="13">
        <v>6930731</v>
      </c>
      <c r="L11" s="13">
        <v>5224046</v>
      </c>
      <c r="M11" s="13">
        <v>2408741</v>
      </c>
      <c r="N11" s="13">
        <v>1482677</v>
      </c>
      <c r="O11" s="11">
        <f>SUM(B11:N11)</f>
        <v>57297387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34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36</v>
      </c>
      <c r="B17" s="24">
        <f>B18+B19+B20+B21+B22+B23+B24+B25</f>
        <v>25180832.77</v>
      </c>
      <c r="C17" s="24">
        <f aca="true" t="shared" si="2" ref="C17:N17">C18+C19+C20+C21+C22+C23+C24+C25</f>
        <v>18860354.21</v>
      </c>
      <c r="D17" s="24">
        <f t="shared" si="2"/>
        <v>16647897.49</v>
      </c>
      <c r="E17" s="24">
        <f t="shared" si="2"/>
        <v>5088686.379999999</v>
      </c>
      <c r="F17" s="24">
        <f t="shared" si="2"/>
        <v>18228637.380000006</v>
      </c>
      <c r="G17" s="24">
        <f t="shared" si="2"/>
        <v>24050103.759999998</v>
      </c>
      <c r="H17" s="24">
        <f t="shared" si="2"/>
        <v>4840462.830000001</v>
      </c>
      <c r="I17" s="24">
        <f t="shared" si="2"/>
        <v>18286166.560000002</v>
      </c>
      <c r="J17" s="24">
        <f t="shared" si="2"/>
        <v>16669752.059999999</v>
      </c>
      <c r="K17" s="24">
        <f t="shared" si="2"/>
        <v>21511216.84</v>
      </c>
      <c r="L17" s="24">
        <f t="shared" si="2"/>
        <v>20256356.980000004</v>
      </c>
      <c r="M17" s="24">
        <f t="shared" si="2"/>
        <v>11121356.76</v>
      </c>
      <c r="N17" s="24">
        <f t="shared" si="2"/>
        <v>5883304.630000002</v>
      </c>
      <c r="O17" s="24">
        <f>O18+O19+O20+O21+O22+O23+O24+O25</f>
        <v>206625128.64999998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37</v>
      </c>
      <c r="B18" s="27">
        <v>17479813.29</v>
      </c>
      <c r="C18" s="27">
        <v>12796215.76</v>
      </c>
      <c r="D18" s="27">
        <v>12068870.22</v>
      </c>
      <c r="E18" s="27">
        <v>4520415.819999999</v>
      </c>
      <c r="F18" s="27">
        <v>9504656.490000004</v>
      </c>
      <c r="G18" s="27">
        <v>13560666.609999998</v>
      </c>
      <c r="H18" s="27">
        <v>2651526.4900000007</v>
      </c>
      <c r="I18" s="27">
        <v>12183532.11</v>
      </c>
      <c r="J18" s="27">
        <v>11441968.149999999</v>
      </c>
      <c r="K18" s="27">
        <v>15505928.99</v>
      </c>
      <c r="L18" s="27">
        <v>13316516.299999999</v>
      </c>
      <c r="M18" s="27">
        <v>7114699.109999999</v>
      </c>
      <c r="N18" s="27">
        <v>4041046.5900000012</v>
      </c>
      <c r="O18" s="27">
        <f aca="true" t="shared" si="3" ref="O18:O25">SUM(B18:N18)</f>
        <v>136185855.92999998</v>
      </c>
    </row>
    <row r="19" spans="1:23" ht="18.75" customHeight="1">
      <c r="A19" s="26" t="s">
        <v>38</v>
      </c>
      <c r="B19" s="27">
        <v>5586101.530000001</v>
      </c>
      <c r="C19" s="27">
        <v>4768448.430000001</v>
      </c>
      <c r="D19" s="27">
        <v>3715901.94</v>
      </c>
      <c r="E19" s="27">
        <v>194812.78999999995</v>
      </c>
      <c r="F19" s="27">
        <v>7750563.55</v>
      </c>
      <c r="G19" s="27">
        <v>9116790.870000001</v>
      </c>
      <c r="H19" s="27">
        <v>2016488.8000000003</v>
      </c>
      <c r="I19" s="27">
        <v>4859433.180000001</v>
      </c>
      <c r="J19" s="27">
        <v>4428318.14</v>
      </c>
      <c r="K19" s="27">
        <v>4372868.4399999995</v>
      </c>
      <c r="L19" s="27">
        <v>5328989.340000001</v>
      </c>
      <c r="M19" s="27">
        <v>3062341.8699999996</v>
      </c>
      <c r="N19" s="27">
        <v>1430894.9799999997</v>
      </c>
      <c r="O19" s="27">
        <f t="shared" si="3"/>
        <v>56631953.86</v>
      </c>
      <c r="W19" s="28"/>
    </row>
    <row r="20" spans="1:15" ht="18.75" customHeight="1">
      <c r="A20" s="26" t="s">
        <v>39</v>
      </c>
      <c r="B20" s="27">
        <v>997004.0800000001</v>
      </c>
      <c r="C20" s="27">
        <v>746031.8300000002</v>
      </c>
      <c r="D20" s="27">
        <v>492868.05999999994</v>
      </c>
      <c r="E20" s="27">
        <v>198436.27</v>
      </c>
      <c r="F20" s="27">
        <v>514926.94</v>
      </c>
      <c r="G20" s="27">
        <v>742167.8099999999</v>
      </c>
      <c r="H20" s="27">
        <v>101116.61</v>
      </c>
      <c r="I20" s="27">
        <v>468440.3399999999</v>
      </c>
      <c r="J20" s="27">
        <v>635246.54</v>
      </c>
      <c r="K20" s="27">
        <v>875691.6199999999</v>
      </c>
      <c r="L20" s="27">
        <v>860690.1400000001</v>
      </c>
      <c r="M20" s="27">
        <v>380149.36</v>
      </c>
      <c r="N20" s="27">
        <v>217962.83999999997</v>
      </c>
      <c r="O20" s="27">
        <f t="shared" si="3"/>
        <v>7230732.44</v>
      </c>
    </row>
    <row r="21" spans="1:15" ht="18.75" customHeight="1">
      <c r="A21" s="26" t="s">
        <v>40</v>
      </c>
      <c r="B21" s="27">
        <v>83156.46000000002</v>
      </c>
      <c r="C21" s="27">
        <v>83156.46000000002</v>
      </c>
      <c r="D21" s="27">
        <v>41578.23000000001</v>
      </c>
      <c r="E21" s="27">
        <v>41578.23000000001</v>
      </c>
      <c r="F21" s="27">
        <v>41578.23000000001</v>
      </c>
      <c r="G21" s="27">
        <v>41578.23000000001</v>
      </c>
      <c r="H21" s="27">
        <v>41578.23000000001</v>
      </c>
      <c r="I21" s="27">
        <v>41578.23000000001</v>
      </c>
      <c r="J21" s="27">
        <v>41578.23000000001</v>
      </c>
      <c r="K21" s="27">
        <v>41578.23000000001</v>
      </c>
      <c r="L21" s="27">
        <v>41578.23000000001</v>
      </c>
      <c r="M21" s="27">
        <v>41578.23000000001</v>
      </c>
      <c r="N21" s="27">
        <v>41578.23000000001</v>
      </c>
      <c r="O21" s="27">
        <f t="shared" si="3"/>
        <v>623673.45</v>
      </c>
    </row>
    <row r="22" spans="1:15" ht="18.75" customHeight="1">
      <c r="A22" s="26" t="s">
        <v>41</v>
      </c>
      <c r="B22" s="27">
        <v>-13218.089999999997</v>
      </c>
      <c r="C22" s="27">
        <v>0</v>
      </c>
      <c r="D22" s="27">
        <v>-171908.02000000008</v>
      </c>
      <c r="E22" s="27">
        <v>0</v>
      </c>
      <c r="F22" s="27">
        <v>-72455.99</v>
      </c>
      <c r="G22" s="27">
        <v>0</v>
      </c>
      <c r="H22" s="27">
        <v>-95780.07999999993</v>
      </c>
      <c r="I22" s="27">
        <v>0</v>
      </c>
      <c r="J22" s="27">
        <v>-228625.93</v>
      </c>
      <c r="K22" s="27">
        <v>-46859.91000000001</v>
      </c>
      <c r="L22" s="27">
        <v>-9091.990000000003</v>
      </c>
      <c r="M22" s="27">
        <v>0</v>
      </c>
      <c r="N22" s="27">
        <v>0</v>
      </c>
      <c r="O22" s="27">
        <f t="shared" si="3"/>
        <v>-637940.0100000001</v>
      </c>
    </row>
    <row r="23" spans="1:26" ht="18.75" customHeight="1">
      <c r="A23" s="26" t="s">
        <v>42</v>
      </c>
      <c r="B23" s="27">
        <v>-31889.97</v>
      </c>
      <c r="C23" s="27">
        <v>-889.9199999999997</v>
      </c>
      <c r="D23" s="27">
        <v>-87980.8</v>
      </c>
      <c r="E23" s="27">
        <v>-8867.499999999998</v>
      </c>
      <c r="F23" s="27">
        <v>-11295.480000000001</v>
      </c>
      <c r="G23" s="27">
        <v>-2239.3800000000006</v>
      </c>
      <c r="H23" s="27">
        <v>-28297.28000000001</v>
      </c>
      <c r="I23" s="27">
        <v>-3081.5600000000004</v>
      </c>
      <c r="J23" s="27">
        <v>-102323.16999999998</v>
      </c>
      <c r="K23" s="27">
        <v>-15117.75</v>
      </c>
      <c r="L23" s="27">
        <v>-18735.000000000004</v>
      </c>
      <c r="M23" s="27">
        <v>-539.6</v>
      </c>
      <c r="N23" s="27">
        <v>-3368.0399999999995</v>
      </c>
      <c r="O23" s="27">
        <f t="shared" si="3"/>
        <v>-314625.44999999995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44</v>
      </c>
      <c r="B25" s="27">
        <v>1079865.47</v>
      </c>
      <c r="C25" s="27">
        <v>467391.65000000026</v>
      </c>
      <c r="D25" s="27">
        <v>588567.8600000002</v>
      </c>
      <c r="E25" s="27">
        <v>142310.77</v>
      </c>
      <c r="F25" s="27">
        <v>500663.64</v>
      </c>
      <c r="G25" s="27">
        <v>591139.6200000002</v>
      </c>
      <c r="H25" s="27">
        <v>153830.06</v>
      </c>
      <c r="I25" s="27">
        <v>736264.2599999999</v>
      </c>
      <c r="J25" s="27">
        <v>453590.1</v>
      </c>
      <c r="K25" s="27">
        <v>777127.22</v>
      </c>
      <c r="L25" s="27">
        <v>736409.96</v>
      </c>
      <c r="M25" s="27">
        <v>523127.7900000004</v>
      </c>
      <c r="N25" s="27">
        <v>155190.03000000006</v>
      </c>
      <c r="O25" s="27">
        <f t="shared" si="3"/>
        <v>6905478.430000001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45</v>
      </c>
      <c r="B27" s="27">
        <f aca="true" t="shared" si="4" ref="B27:O27">+B28+B30+B42+B43+B46-B47</f>
        <v>-313980.0300000003</v>
      </c>
      <c r="C27" s="27">
        <f>+C28+C30+C42+C43+C46-C47</f>
        <v>-659263.8500000002</v>
      </c>
      <c r="D27" s="27">
        <f t="shared" si="4"/>
        <v>-1140076.8800000001</v>
      </c>
      <c r="E27" s="27">
        <f t="shared" si="4"/>
        <v>-21561.08000000008</v>
      </c>
      <c r="F27" s="27">
        <f t="shared" si="4"/>
        <v>-443241.5700000001</v>
      </c>
      <c r="G27" s="27">
        <f t="shared" si="4"/>
        <v>-501384.5500000003</v>
      </c>
      <c r="H27" s="27">
        <f t="shared" si="4"/>
        <v>-699721.8099999999</v>
      </c>
      <c r="I27" s="27">
        <f t="shared" si="4"/>
        <v>-713179.67</v>
      </c>
      <c r="J27" s="27">
        <f t="shared" si="4"/>
        <v>-409369.19999999966</v>
      </c>
      <c r="K27" s="27">
        <f t="shared" si="4"/>
        <v>18730.460000000006</v>
      </c>
      <c r="L27" s="27">
        <f t="shared" si="4"/>
        <v>214258.0300000002</v>
      </c>
      <c r="M27" s="27">
        <f t="shared" si="4"/>
        <v>-102902.62999999986</v>
      </c>
      <c r="N27" s="27">
        <f t="shared" si="4"/>
        <v>-368845.33999999997</v>
      </c>
      <c r="O27" s="27">
        <f t="shared" si="4"/>
        <v>-5140538.12</v>
      </c>
    </row>
    <row r="28" spans="1:15" ht="18.75" customHeight="1">
      <c r="A28" s="26" t="s">
        <v>46</v>
      </c>
      <c r="B28" s="32">
        <v>-1708097.6000000003</v>
      </c>
      <c r="C28" s="32">
        <v>-1689630.8000000003</v>
      </c>
      <c r="D28" s="32">
        <v>-1313496.8</v>
      </c>
      <c r="E28" s="32">
        <v>-261641.60000000006</v>
      </c>
      <c r="F28" s="32">
        <v>-859104.4000000001</v>
      </c>
      <c r="G28" s="32">
        <v>-1437079.6000000003</v>
      </c>
      <c r="H28" s="32">
        <v>-276913.99999999994</v>
      </c>
      <c r="I28" s="32">
        <v>-1617228.8</v>
      </c>
      <c r="J28" s="32">
        <v>-1229007.9999999998</v>
      </c>
      <c r="K28" s="32">
        <v>-1220498.4000000001</v>
      </c>
      <c r="L28" s="32">
        <v>-947157.2</v>
      </c>
      <c r="M28" s="32">
        <v>-469836.39999999997</v>
      </c>
      <c r="N28" s="32">
        <v>-432911.6</v>
      </c>
      <c r="O28" s="32">
        <v>-13462605.200000001</v>
      </c>
    </row>
    <row r="29" spans="1:26" ht="18.75" customHeight="1">
      <c r="A29" s="29" t="s">
        <v>47</v>
      </c>
      <c r="B29" s="16">
        <v>-1708097.6000000003</v>
      </c>
      <c r="C29" s="16">
        <v>-1689630.8000000003</v>
      </c>
      <c r="D29" s="16">
        <v>-1313496.8</v>
      </c>
      <c r="E29" s="16">
        <v>-261641.60000000006</v>
      </c>
      <c r="F29" s="16">
        <v>-859104.4000000001</v>
      </c>
      <c r="G29" s="16">
        <v>-1437079.6000000003</v>
      </c>
      <c r="H29" s="16">
        <v>-276913.99999999994</v>
      </c>
      <c r="I29" s="16">
        <v>-1617228.8</v>
      </c>
      <c r="J29" s="16">
        <v>-1229007.9999999998</v>
      </c>
      <c r="K29" s="16">
        <v>-1220498.4000000001</v>
      </c>
      <c r="L29" s="16">
        <v>-947157.2</v>
      </c>
      <c r="M29" s="16">
        <v>-469836.39999999997</v>
      </c>
      <c r="N29" s="16">
        <v>-432911.6</v>
      </c>
      <c r="O29" s="33">
        <v>-13462605.200000001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48</v>
      </c>
      <c r="B30" s="32">
        <f>SUM(B31:B40)</f>
        <v>-1263.8</v>
      </c>
      <c r="C30" s="32">
        <f aca="true" t="shared" si="5" ref="C30:O30">SUM(C31:C40)</f>
        <v>-1263.8</v>
      </c>
      <c r="D30" s="32">
        <f t="shared" si="5"/>
        <v>-1011</v>
      </c>
      <c r="E30" s="32">
        <f t="shared" si="5"/>
        <v>0</v>
      </c>
      <c r="F30" s="32">
        <f t="shared" si="5"/>
        <v>-1685</v>
      </c>
      <c r="G30" s="32">
        <f t="shared" si="5"/>
        <v>-1415.4</v>
      </c>
      <c r="H30" s="32">
        <f t="shared" si="5"/>
        <v>-468663.27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-1782</v>
      </c>
      <c r="N30" s="32">
        <f t="shared" si="5"/>
        <v>0</v>
      </c>
      <c r="O30" s="32">
        <f t="shared" si="5"/>
        <v>-477084.27</v>
      </c>
    </row>
    <row r="31" spans="1:26" ht="18.75" customHeight="1">
      <c r="A31" s="29" t="s">
        <v>49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aca="true" t="shared" si="6" ref="O31:O47">SUM(B31:N31)</f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50</v>
      </c>
      <c r="B32" s="34">
        <v>-792</v>
      </c>
      <c r="C32" s="34">
        <v>-792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-1782</v>
      </c>
      <c r="N32" s="34">
        <v>0</v>
      </c>
      <c r="O32" s="34">
        <f t="shared" si="6"/>
        <v>-3366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51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6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52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6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53</v>
      </c>
      <c r="B35" s="34">
        <v>-471.8</v>
      </c>
      <c r="C35" s="34">
        <v>-471.8</v>
      </c>
      <c r="D35" s="34">
        <v>-1011</v>
      </c>
      <c r="E35" s="34">
        <v>0</v>
      </c>
      <c r="F35" s="34">
        <v>-1685</v>
      </c>
      <c r="G35" s="34">
        <v>-1415.4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6"/>
        <v>-5055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54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6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55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6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56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6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57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-35762.67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6"/>
        <v>-35762.67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58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-432900.60000000003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 t="shared" si="6"/>
        <v>-432900.60000000003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59</v>
      </c>
      <c r="B42" s="36">
        <v>1263892.87</v>
      </c>
      <c r="C42" s="36">
        <v>981387.6500000001</v>
      </c>
      <c r="D42" s="36">
        <v>128522.22000000002</v>
      </c>
      <c r="E42" s="36">
        <v>213662.21999999997</v>
      </c>
      <c r="F42" s="36">
        <v>366697.23000000004</v>
      </c>
      <c r="G42" s="36">
        <v>793198.63</v>
      </c>
      <c r="H42" s="36">
        <v>26773.659999999996</v>
      </c>
      <c r="I42" s="36">
        <v>810514.23</v>
      </c>
      <c r="J42" s="36">
        <v>781635.1000000001</v>
      </c>
      <c r="K42" s="36">
        <v>1155534.86</v>
      </c>
      <c r="L42" s="36">
        <v>1075110.6300000001</v>
      </c>
      <c r="M42" s="36">
        <v>306166.37000000005</v>
      </c>
      <c r="N42" s="36">
        <v>43153.26000000001</v>
      </c>
      <c r="O42" s="34">
        <f t="shared" si="6"/>
        <v>7946248.930000001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60</v>
      </c>
      <c r="B43" s="36">
        <v>131488.49999999994</v>
      </c>
      <c r="C43" s="36">
        <v>50243.09999999997</v>
      </c>
      <c r="D43" s="36">
        <v>45908.7</v>
      </c>
      <c r="E43" s="36">
        <v>26418.30000000001</v>
      </c>
      <c r="F43" s="36">
        <v>50850.59999999997</v>
      </c>
      <c r="G43" s="36">
        <v>143911.81999999998</v>
      </c>
      <c r="H43" s="36">
        <v>19081.8</v>
      </c>
      <c r="I43" s="36">
        <v>93534.9</v>
      </c>
      <c r="J43" s="36">
        <v>38003.70000000002</v>
      </c>
      <c r="K43" s="36">
        <v>83694.00000000004</v>
      </c>
      <c r="L43" s="36">
        <v>86304.60000000005</v>
      </c>
      <c r="M43" s="36">
        <v>62549.400000000045</v>
      </c>
      <c r="N43" s="36">
        <v>20912.999999999996</v>
      </c>
      <c r="O43" s="34">
        <f t="shared" si="6"/>
        <v>852902.42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4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61</v>
      </c>
      <c r="B45" s="37">
        <f aca="true" t="shared" si="7" ref="B45:N45">+B17+B27</f>
        <v>24866852.74</v>
      </c>
      <c r="C45" s="37">
        <f t="shared" si="7"/>
        <v>18201090.36</v>
      </c>
      <c r="D45" s="37">
        <f t="shared" si="7"/>
        <v>15507820.61</v>
      </c>
      <c r="E45" s="37">
        <f t="shared" si="7"/>
        <v>5067125.299999999</v>
      </c>
      <c r="F45" s="37">
        <f t="shared" si="7"/>
        <v>17785395.810000006</v>
      </c>
      <c r="G45" s="37">
        <f t="shared" si="7"/>
        <v>23548719.209999997</v>
      </c>
      <c r="H45" s="37">
        <f t="shared" si="7"/>
        <v>4140741.020000001</v>
      </c>
      <c r="I45" s="37">
        <f t="shared" si="7"/>
        <v>17572986.89</v>
      </c>
      <c r="J45" s="37">
        <f t="shared" si="7"/>
        <v>16260382.86</v>
      </c>
      <c r="K45" s="37">
        <f t="shared" si="7"/>
        <v>21529947.3</v>
      </c>
      <c r="L45" s="37">
        <f t="shared" si="7"/>
        <v>20470615.010000005</v>
      </c>
      <c r="M45" s="37">
        <f t="shared" si="7"/>
        <v>11018454.13</v>
      </c>
      <c r="N45" s="37">
        <f t="shared" si="7"/>
        <v>5514459.290000002</v>
      </c>
      <c r="O45" s="37">
        <f>SUM(B45:N45)</f>
        <v>201484590.53</v>
      </c>
      <c r="P45"/>
      <c r="Q45" s="38"/>
      <c r="R45"/>
      <c r="S45"/>
      <c r="T45"/>
      <c r="U45"/>
      <c r="V45"/>
      <c r="W45"/>
      <c r="X45"/>
      <c r="Y45"/>
      <c r="Z45"/>
    </row>
    <row r="46" spans="1:19" ht="18.75" customHeight="1">
      <c r="A46" s="39" t="s">
        <v>62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6"/>
        <v>0</v>
      </c>
      <c r="P46"/>
      <c r="Q46" s="38"/>
      <c r="R46"/>
      <c r="S46"/>
    </row>
    <row r="47" spans="1:19" ht="18.75" customHeight="1">
      <c r="A47" s="39" t="s">
        <v>63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16">
        <f t="shared" si="6"/>
        <v>0</v>
      </c>
      <c r="P47"/>
      <c r="Q47" s="38"/>
      <c r="R47"/>
      <c r="S47"/>
    </row>
    <row r="48" spans="1:19" ht="15.75">
      <c r="A48" s="40"/>
      <c r="B48" s="41"/>
      <c r="C48" s="41"/>
      <c r="D48" s="42"/>
      <c r="E48" s="42"/>
      <c r="F48" s="42"/>
      <c r="G48" s="42"/>
      <c r="H48" s="42"/>
      <c r="I48" s="41"/>
      <c r="J48" s="42"/>
      <c r="K48" s="42"/>
      <c r="L48" s="42"/>
      <c r="M48" s="42"/>
      <c r="N48" s="42"/>
      <c r="O48" s="43"/>
      <c r="P48" s="44"/>
      <c r="Q48"/>
      <c r="R48" s="38"/>
      <c r="S48"/>
    </row>
    <row r="49" spans="1:19" ht="12.75" customHeight="1">
      <c r="A49" s="45"/>
      <c r="B49" s="46"/>
      <c r="C49" s="46"/>
      <c r="D49" s="47"/>
      <c r="E49" s="47"/>
      <c r="F49" s="47"/>
      <c r="G49" s="47"/>
      <c r="H49" s="47"/>
      <c r="I49" s="46"/>
      <c r="J49" s="47"/>
      <c r="K49" s="47"/>
      <c r="L49" s="47"/>
      <c r="M49" s="47"/>
      <c r="N49" s="47"/>
      <c r="O49" s="48"/>
      <c r="P49" s="44"/>
      <c r="Q49"/>
      <c r="R49" s="38"/>
      <c r="S49"/>
    </row>
    <row r="50" spans="1:17" ht="1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Q50"/>
    </row>
    <row r="51" spans="1:17" ht="18.75" customHeight="1">
      <c r="A51" s="14" t="s">
        <v>64</v>
      </c>
      <c r="B51" s="52">
        <f aca="true" t="shared" si="8" ref="B51:O51">SUM(B52:B62)</f>
        <v>24866852.770000003</v>
      </c>
      <c r="C51" s="52">
        <f t="shared" si="8"/>
        <v>18201090.34</v>
      </c>
      <c r="D51" s="52">
        <f t="shared" si="8"/>
        <v>15507820.6</v>
      </c>
      <c r="E51" s="52">
        <f t="shared" si="8"/>
        <v>5067125.28</v>
      </c>
      <c r="F51" s="52">
        <f t="shared" si="8"/>
        <v>17785395.77</v>
      </c>
      <c r="G51" s="52">
        <f t="shared" si="8"/>
        <v>23548719.15</v>
      </c>
      <c r="H51" s="52">
        <f t="shared" si="8"/>
        <v>4140741.04</v>
      </c>
      <c r="I51" s="52">
        <f t="shared" si="8"/>
        <v>17572986.869999997</v>
      </c>
      <c r="J51" s="52">
        <f t="shared" si="8"/>
        <v>16260382.850000001</v>
      </c>
      <c r="K51" s="52">
        <f t="shared" si="8"/>
        <v>21529947.290000003</v>
      </c>
      <c r="L51" s="52">
        <f t="shared" si="8"/>
        <v>20470615.03</v>
      </c>
      <c r="M51" s="52">
        <f t="shared" si="8"/>
        <v>11018454.119999997</v>
      </c>
      <c r="N51" s="52">
        <f t="shared" si="8"/>
        <v>5514459.299999999</v>
      </c>
      <c r="O51" s="37">
        <f t="shared" si="8"/>
        <v>201484590.41000003</v>
      </c>
      <c r="Q51"/>
    </row>
    <row r="52" spans="1:18" ht="18.75" customHeight="1">
      <c r="A52" s="26" t="s">
        <v>65</v>
      </c>
      <c r="B52" s="52">
        <v>20580476.380000003</v>
      </c>
      <c r="C52" s="52">
        <v>13338140.06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>SUM(B52:N52)</f>
        <v>33918616.440000005</v>
      </c>
      <c r="P52"/>
      <c r="Q52"/>
      <c r="R52" s="38"/>
    </row>
    <row r="53" spans="1:16" ht="18.75" customHeight="1">
      <c r="A53" s="26" t="s">
        <v>66</v>
      </c>
      <c r="B53" s="52">
        <v>4286376.39</v>
      </c>
      <c r="C53" s="52">
        <v>4862950.28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7">
        <f aca="true" t="shared" si="9" ref="O53:O62">SUM(B53:N53)</f>
        <v>9149326.67</v>
      </c>
      <c r="P53"/>
    </row>
    <row r="54" spans="1:17" ht="18.75" customHeight="1">
      <c r="A54" s="26" t="s">
        <v>67</v>
      </c>
      <c r="B54" s="53">
        <v>0</v>
      </c>
      <c r="C54" s="53">
        <v>0</v>
      </c>
      <c r="D54" s="32">
        <v>15507820.6</v>
      </c>
      <c r="E54" s="53">
        <v>0</v>
      </c>
      <c r="F54" s="53">
        <v>0</v>
      </c>
      <c r="G54" s="53">
        <v>0</v>
      </c>
      <c r="H54" s="52">
        <v>4140741.04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2">
        <f t="shared" si="9"/>
        <v>19648561.64</v>
      </c>
      <c r="Q54"/>
    </row>
    <row r="55" spans="1:18" ht="18.75" customHeight="1">
      <c r="A55" s="26" t="s">
        <v>68</v>
      </c>
      <c r="B55" s="53">
        <v>0</v>
      </c>
      <c r="C55" s="53">
        <v>0</v>
      </c>
      <c r="D55" s="53">
        <v>0</v>
      </c>
      <c r="E55" s="32">
        <v>5067125.28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9"/>
        <v>5067125.28</v>
      </c>
      <c r="R55"/>
    </row>
    <row r="56" spans="1:19" ht="18.75" customHeight="1">
      <c r="A56" s="26" t="s">
        <v>69</v>
      </c>
      <c r="B56" s="53">
        <v>0</v>
      </c>
      <c r="C56" s="53">
        <v>0</v>
      </c>
      <c r="D56" s="53">
        <v>0</v>
      </c>
      <c r="E56" s="53">
        <v>0</v>
      </c>
      <c r="F56" s="32">
        <v>17785395.77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2">
        <f t="shared" si="9"/>
        <v>17785395.77</v>
      </c>
      <c r="S56"/>
    </row>
    <row r="57" spans="1:20" ht="18.75" customHeight="1">
      <c r="A57" s="26" t="s">
        <v>70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2">
        <v>23548719.15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9"/>
        <v>23548719.15</v>
      </c>
      <c r="T57"/>
    </row>
    <row r="58" spans="1:21" ht="18.75" customHeight="1">
      <c r="A58" s="26" t="s">
        <v>71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2">
        <v>17572986.869999997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37">
        <f t="shared" si="9"/>
        <v>17572986.869999997</v>
      </c>
      <c r="U58"/>
    </row>
    <row r="59" spans="1:22" ht="18.75" customHeight="1">
      <c r="A59" s="26" t="s">
        <v>72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32">
        <v>16260382.850000001</v>
      </c>
      <c r="K59" s="53">
        <v>0</v>
      </c>
      <c r="L59" s="53">
        <v>0</v>
      </c>
      <c r="M59" s="53">
        <v>0</v>
      </c>
      <c r="N59" s="53">
        <v>0</v>
      </c>
      <c r="O59" s="37">
        <f t="shared" si="9"/>
        <v>16260382.850000001</v>
      </c>
      <c r="V59"/>
    </row>
    <row r="60" spans="1:23" ht="18.75" customHeight="1">
      <c r="A60" s="26" t="s">
        <v>73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32">
        <v>21529947.290000003</v>
      </c>
      <c r="L60" s="32">
        <v>20470615.03</v>
      </c>
      <c r="M60" s="53">
        <v>0</v>
      </c>
      <c r="N60" s="53">
        <v>0</v>
      </c>
      <c r="O60" s="37">
        <f t="shared" si="9"/>
        <v>42000562.32000001</v>
      </c>
      <c r="P60"/>
      <c r="W60"/>
    </row>
    <row r="61" spans="1:25" ht="18.75" customHeight="1">
      <c r="A61" s="26" t="s">
        <v>74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32">
        <v>11018454.119999997</v>
      </c>
      <c r="N61" s="53">
        <v>0</v>
      </c>
      <c r="O61" s="37">
        <f t="shared" si="9"/>
        <v>11018454.119999997</v>
      </c>
      <c r="R61"/>
      <c r="Y61"/>
    </row>
    <row r="62" spans="1:26" ht="18.75" customHeight="1">
      <c r="A62" s="40" t="s">
        <v>75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5514459.299999999</v>
      </c>
      <c r="O62" s="56">
        <f t="shared" si="9"/>
        <v>5514459.299999999</v>
      </c>
      <c r="P62"/>
      <c r="S62"/>
      <c r="Z62"/>
    </row>
    <row r="63" spans="1:12" ht="21" customHeight="1">
      <c r="A63" s="57" t="s">
        <v>77</v>
      </c>
      <c r="B63" s="58"/>
      <c r="C63" s="58"/>
      <c r="D63"/>
      <c r="E63"/>
      <c r="F63"/>
      <c r="G63"/>
      <c r="H63" s="59"/>
      <c r="I63" s="59"/>
      <c r="J63"/>
      <c r="K63"/>
      <c r="L63"/>
    </row>
    <row r="64" spans="1:14" ht="15.75">
      <c r="A64" s="64" t="s">
        <v>76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2" ht="13.5">
      <c r="B65" s="58"/>
      <c r="C65" s="58"/>
      <c r="D65"/>
      <c r="E65"/>
      <c r="F65"/>
      <c r="G65"/>
      <c r="H65" s="59"/>
      <c r="I65" s="59"/>
      <c r="J65"/>
      <c r="K65"/>
      <c r="L65"/>
    </row>
    <row r="66" spans="2:12" ht="13.5">
      <c r="B66" s="58"/>
      <c r="C66" s="58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ht="13.5">
      <c r="K68"/>
    </row>
    <row r="69" ht="13.5">
      <c r="L69"/>
    </row>
    <row r="70" ht="13.5">
      <c r="M70"/>
    </row>
    <row r="71" ht="13.5">
      <c r="N71"/>
    </row>
    <row r="98" spans="2:14" ht="13.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  <row r="100" spans="2:14" ht="13.5"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2021-08-06T12:42:05Z</dcterms:created>
  <dcterms:modified xsi:type="dcterms:W3CDTF">2021-08-06T18:32:03Z</dcterms:modified>
  <cp:category/>
  <cp:version/>
  <cp:contentType/>
  <cp:contentStatus/>
</cp:coreProperties>
</file>