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<sst xmlns="http://schemas.openxmlformats.org/spreadsheetml/2006/main" count="80" uniqueCount="77">
  <si>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</si>
  <si>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</si>
  <si>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</si>
  <si>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</si>
  <si>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</si>
  <si>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</si>
  <si>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</si>
  <si>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</si>
  <si>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</si>
  <si>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</si>
  <si>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</si>
  <si>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</si>
  <si>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</si>
  <si>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</si>
  <si>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</si>
  <si>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</si>
  <si>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</si>
  <si>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</si>
  <si>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</si>
  <si>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</si>
  <si>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</si>
  <si>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</si>
  <si>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</si>
  <si>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</si>
  <si>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</si>
  <si>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</si>
  <si>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</si>
  <si>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</si>
  <si>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</si>
  <si>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</si>
  <si>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</si>
  <si>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</si>
  <si>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</si>
  <si>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</si>
  <si>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</si>
  <si>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</si>
  <si>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</si>
  <si>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</si>
  <si>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</si>
  <si>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</si>
  <si>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</si>
  <si>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</si>
  <si>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</si>
  <si>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</si>
  <si>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</si>
  <si>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</si>
  <si>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</si>
  <si>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</si>
  <si>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</si>
  <si>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</si>
  <si>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</si>
  <si>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</si>
  <si>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</si>
  <si>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</si>
  <si>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</si>
  <si>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</si>
  <si>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</si>
  <si>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</si>
  <si>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</si>
  <si>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</si>
  <si>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</si>
  <si>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</si>
  <si>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</si>
  <si>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</si>
  <si>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</si>
  <si>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</si>
  <si>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</si>
  <si>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</si>
  <si>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</si>
  <si>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</si>
  <si>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</si>
  <si>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</si>
  <si>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</si>
  <si>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29/07/21 - VENCIMENTO 05/08/21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</si>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</sst>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287542</v>
      </c>
      <c r="C7" s="9">
        <f t="shared" si="0"/>
        <v>206315</v>
      </c>
      <c r="D7" s="9">
        <f t="shared" si="0"/>
        <v>142562</v>
      </c>
      <c r="E7" s="9">
        <f t="shared" si="0"/>
        <v>48385</v>
      </c>
      <c r="F7" s="9">
        <f t="shared" si="0"/>
        <v>152615</v>
      </c>
      <c r="G7" s="9">
        <f t="shared" si="0"/>
        <v>263569</v>
      </c>
      <c r="H7" s="9">
        <f t="shared" si="0"/>
        <v>40600</v>
      </c>
      <c r="I7" s="9">
        <f t="shared" si="0"/>
        <v>201746</v>
      </c>
      <c r="J7" s="9">
        <f t="shared" si="0"/>
        <v>184576</v>
      </c>
      <c r="K7" s="9">
        <f t="shared" si="0"/>
        <v>264913</v>
      </c>
      <c r="L7" s="9">
        <f t="shared" si="0"/>
        <v>192669</v>
      </c>
      <c r="M7" s="9">
        <f t="shared" si="0"/>
        <v>94491</v>
      </c>
      <c r="N7" s="9">
        <f t="shared" si="0"/>
        <v>60579</v>
      </c>
      <c r="O7" s="9">
        <f t="shared" si="0"/>
        <v>2140562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13347</v>
      </c>
      <c r="C8" s="11">
        <f t="shared" si="1"/>
        <v>13796</v>
      </c>
      <c r="D8" s="11">
        <f t="shared" si="1"/>
        <v>5959</v>
      </c>
      <c r="E8" s="11">
        <f t="shared" si="1"/>
        <v>1999</v>
      </c>
      <c r="F8" s="11">
        <f t="shared" si="1"/>
        <v>6736</v>
      </c>
      <c r="G8" s="11">
        <f t="shared" si="1"/>
        <v>11523</v>
      </c>
      <c r="H8" s="11">
        <f t="shared" si="1"/>
        <v>2379</v>
      </c>
      <c r="I8" s="11">
        <f t="shared" si="1"/>
        <v>13385</v>
      </c>
      <c r="J8" s="11">
        <f t="shared" si="1"/>
        <v>10804</v>
      </c>
      <c r="K8" s="11">
        <f t="shared" si="1"/>
        <v>9694</v>
      </c>
      <c r="L8" s="11">
        <f t="shared" si="1"/>
        <v>7172</v>
      </c>
      <c r="M8" s="11">
        <f t="shared" si="1"/>
        <v>4025</v>
      </c>
      <c r="N8" s="11">
        <f t="shared" si="1"/>
        <v>3682</v>
      </c>
      <c r="O8" s="11">
        <f t="shared" si="1"/>
        <v>104501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13347</v>
      </c>
      <c r="C9" s="11">
        <v>13796</v>
      </c>
      <c r="D9" s="11">
        <v>5959</v>
      </c>
      <c r="E9" s="11">
        <v>1999</v>
      </c>
      <c r="F9" s="11">
        <v>6736</v>
      </c>
      <c r="G9" s="11">
        <v>11523</v>
      </c>
      <c r="H9" s="11">
        <v>2366</v>
      </c>
      <c r="I9" s="11">
        <v>13385</v>
      </c>
      <c r="J9" s="11">
        <v>10804</v>
      </c>
      <c r="K9" s="11">
        <v>9684</v>
      </c>
      <c r="L9" s="11">
        <v>7172</v>
      </c>
      <c r="M9" s="11">
        <v>4021</v>
      </c>
      <c r="N9" s="11">
        <v>3682</v>
      </c>
      <c r="O9" s="11">
        <f>SUM(B9:N9)</f>
        <v>104474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0</v>
      </c>
      <c r="J10" s="13">
        <v>0</v>
      </c>
      <c r="K10" s="13">
        <v>10</v>
      </c>
      <c r="L10" s="13">
        <v>0</v>
      </c>
      <c r="M10" s="13">
        <v>4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274195</v>
      </c>
      <c r="C11" s="13">
        <v>192519</v>
      </c>
      <c r="D11" s="13">
        <v>136603</v>
      </c>
      <c r="E11" s="13">
        <v>46386</v>
      </c>
      <c r="F11" s="13">
        <v>145879</v>
      </c>
      <c r="G11" s="13">
        <v>252046</v>
      </c>
      <c r="H11" s="13">
        <v>38221</v>
      </c>
      <c r="I11" s="13">
        <v>188361</v>
      </c>
      <c r="J11" s="13">
        <v>173772</v>
      </c>
      <c r="K11" s="13">
        <v>255219</v>
      </c>
      <c r="L11" s="13">
        <v>185497</v>
      </c>
      <c r="M11" s="13">
        <v>90466</v>
      </c>
      <c r="N11" s="13">
        <v>56897</v>
      </c>
      <c r="O11" s="11">
        <f>SUM(B11:N11)</f>
        <v>2036061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1.380547281798049</v>
      </c>
      <c r="C15" s="19">
        <v>1.407911080235707</v>
      </c>
      <c r="D15" s="19">
        <v>1.078445518395001</v>
      </c>
      <c r="E15" s="19">
        <v>1.06973304246191</v>
      </c>
      <c r="F15" s="19">
        <v>1.952304655874163</v>
      </c>
      <c r="G15" s="19">
        <v>1.725318511538247</v>
      </c>
      <c r="H15" s="19">
        <v>1.773272003326615</v>
      </c>
      <c r="I15" s="19">
        <v>1.456537831224973</v>
      </c>
      <c r="J15" s="19">
        <v>1.41785227054699</v>
      </c>
      <c r="K15" s="19">
        <v>1.3209943752284</v>
      </c>
      <c r="L15" s="19">
        <v>1.484621061665894</v>
      </c>
      <c r="M15" s="19">
        <v>1.457607160492974</v>
      </c>
      <c r="N15" s="19">
        <v>1.380529146811802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949707.5599999999</v>
      </c>
      <c r="C17" s="24">
        <f aca="true" t="shared" si="2" ref="C17:N17">C18+C19+C20+C21+C22+C23+C24+C25</f>
        <v>706266.0799999998</v>
      </c>
      <c r="D17" s="24">
        <f t="shared" si="2"/>
        <v>324947.05999999994</v>
      </c>
      <c r="E17" s="24">
        <f t="shared" si="2"/>
        <v>189715.73</v>
      </c>
      <c r="F17" s="24">
        <f t="shared" si="2"/>
        <v>724115.6799999998</v>
      </c>
      <c r="G17" s="24">
        <f t="shared" si="2"/>
        <v>912651.1</v>
      </c>
      <c r="H17" s="24">
        <f t="shared" si="2"/>
        <v>189752.58000000002</v>
      </c>
      <c r="I17" s="24">
        <f t="shared" si="2"/>
        <v>706498.6399999999</v>
      </c>
      <c r="J17" s="24">
        <f t="shared" si="2"/>
        <v>624110.83</v>
      </c>
      <c r="K17" s="24">
        <f t="shared" si="2"/>
        <v>809939.19</v>
      </c>
      <c r="L17" s="24">
        <f t="shared" si="2"/>
        <v>755389.93</v>
      </c>
      <c r="M17" s="24">
        <f t="shared" si="2"/>
        <v>421778.28</v>
      </c>
      <c r="N17" s="24">
        <f t="shared" si="2"/>
        <v>228462.65</v>
      </c>
      <c r="O17" s="24">
        <f>O18+O19+O20+O21+O22+O23+O24+O25</f>
        <v>7543335.310000001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634087.62</v>
      </c>
      <c r="C18" s="30">
        <f t="shared" si="3"/>
        <v>469882.41</v>
      </c>
      <c r="D18" s="30">
        <f t="shared" si="3"/>
        <v>284682.06</v>
      </c>
      <c r="E18" s="30">
        <f t="shared" si="3"/>
        <v>165288</v>
      </c>
      <c r="F18" s="30">
        <f t="shared" si="3"/>
        <v>353105.33</v>
      </c>
      <c r="G18" s="30">
        <f t="shared" si="3"/>
        <v>501308.24</v>
      </c>
      <c r="H18" s="30">
        <f t="shared" si="3"/>
        <v>103542.18</v>
      </c>
      <c r="I18" s="30">
        <f t="shared" si="3"/>
        <v>455824.91</v>
      </c>
      <c r="J18" s="30">
        <f t="shared" si="3"/>
        <v>419744.28</v>
      </c>
      <c r="K18" s="30">
        <f t="shared" si="3"/>
        <v>569854.35</v>
      </c>
      <c r="L18" s="30">
        <f t="shared" si="3"/>
        <v>471692.25</v>
      </c>
      <c r="M18" s="30">
        <f t="shared" si="3"/>
        <v>267239.45</v>
      </c>
      <c r="N18" s="30">
        <f t="shared" si="3"/>
        <v>154833.87</v>
      </c>
      <c r="O18" s="30">
        <f aca="true" t="shared" si="4" ref="O18:O25">SUM(B18:N18)</f>
        <v>4851084.950000001</v>
      </c>
    </row>
    <row r="19" spans="1:23" ht="18.75" customHeight="1">
      <c r="A19" s="26" t="s">
        <v>35</v>
      </c>
      <c r="B19" s="30">
        <f>IF(B15&lt;&gt;0,ROUND((B15-1)*B18,2),0)</f>
        <v>241300.32</v>
      </c>
      <c r="C19" s="30">
        <f aca="true" t="shared" si="5" ref="C19:N19">IF(C15&lt;&gt;0,ROUND((C15-1)*C18,2),0)</f>
        <v>191670.24</v>
      </c>
      <c r="D19" s="30">
        <f t="shared" si="5"/>
        <v>22332.03</v>
      </c>
      <c r="E19" s="30">
        <f t="shared" si="5"/>
        <v>11526.04</v>
      </c>
      <c r="F19" s="30">
        <f t="shared" si="5"/>
        <v>336263.85</v>
      </c>
      <c r="G19" s="30">
        <f t="shared" si="5"/>
        <v>363608.15</v>
      </c>
      <c r="H19" s="30">
        <f t="shared" si="5"/>
        <v>80066.27</v>
      </c>
      <c r="I19" s="30">
        <f t="shared" si="5"/>
        <v>208101.32</v>
      </c>
      <c r="J19" s="30">
        <f t="shared" si="5"/>
        <v>175391.1</v>
      </c>
      <c r="K19" s="30">
        <f t="shared" si="5"/>
        <v>182920.04</v>
      </c>
      <c r="L19" s="30">
        <f t="shared" si="5"/>
        <v>228592</v>
      </c>
      <c r="M19" s="30">
        <f t="shared" si="5"/>
        <v>122290.69</v>
      </c>
      <c r="N19" s="30">
        <f t="shared" si="5"/>
        <v>58918.8</v>
      </c>
      <c r="O19" s="30">
        <f t="shared" si="4"/>
        <v>2222980.85</v>
      </c>
      <c r="W19" s="62"/>
    </row>
    <row r="20" spans="1:15" ht="18.75" customHeight="1">
      <c r="A20" s="26" t="s">
        <v>36</v>
      </c>
      <c r="B20" s="30">
        <v>37229.18</v>
      </c>
      <c r="C20" s="30">
        <v>27027.98</v>
      </c>
      <c r="D20" s="30">
        <v>13346.3</v>
      </c>
      <c r="E20" s="30">
        <v>7253.55</v>
      </c>
      <c r="F20" s="30">
        <v>19745.8</v>
      </c>
      <c r="G20" s="30">
        <v>27490.34</v>
      </c>
      <c r="H20" s="30">
        <v>3814.61</v>
      </c>
      <c r="I20" s="30">
        <v>17480.72</v>
      </c>
      <c r="J20" s="30">
        <v>23541.86</v>
      </c>
      <c r="K20" s="30">
        <v>32669.7</v>
      </c>
      <c r="L20" s="30">
        <v>31276.8</v>
      </c>
      <c r="M20" s="30">
        <v>14031.82</v>
      </c>
      <c r="N20" s="30">
        <v>8362.62</v>
      </c>
      <c r="O20" s="30">
        <f t="shared" si="4"/>
        <v>263271.28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-10195.2</v>
      </c>
      <c r="E23" s="30">
        <v>-283.76</v>
      </c>
      <c r="F23" s="30">
        <v>-153.68</v>
      </c>
      <c r="G23" s="30">
        <v>-165.88</v>
      </c>
      <c r="H23" s="30">
        <v>-884.29</v>
      </c>
      <c r="I23" s="30">
        <v>0</v>
      </c>
      <c r="J23" s="30">
        <v>-3199.98</v>
      </c>
      <c r="K23" s="30">
        <v>-403.14</v>
      </c>
      <c r="L23" s="30">
        <v>-974.22</v>
      </c>
      <c r="M23" s="30">
        <v>0</v>
      </c>
      <c r="N23" s="30">
        <v>0</v>
      </c>
      <c r="O23" s="30">
        <f t="shared" si="4"/>
        <v>-16334.31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-58726.8</v>
      </c>
      <c r="C27" s="30">
        <f>+C28+C30+C42+C43+C46-C47</f>
        <v>-60702.4</v>
      </c>
      <c r="D27" s="30">
        <f t="shared" si="6"/>
        <v>-27749.41</v>
      </c>
      <c r="E27" s="30">
        <f t="shared" si="6"/>
        <v>-8795.6</v>
      </c>
      <c r="F27" s="30">
        <f t="shared" si="6"/>
        <v>-29638.4</v>
      </c>
      <c r="G27" s="30">
        <f t="shared" si="6"/>
        <v>-50701.2</v>
      </c>
      <c r="H27" s="30">
        <f t="shared" si="6"/>
        <v>-29813.38</v>
      </c>
      <c r="I27" s="30">
        <f t="shared" si="6"/>
        <v>-58894</v>
      </c>
      <c r="J27" s="30">
        <f t="shared" si="6"/>
        <v>-47537.6</v>
      </c>
      <c r="K27" s="30">
        <f t="shared" si="6"/>
        <v>-42609.6</v>
      </c>
      <c r="L27" s="30">
        <f t="shared" si="6"/>
        <v>-31556.8</v>
      </c>
      <c r="M27" s="30">
        <f t="shared" si="6"/>
        <v>-17692.4</v>
      </c>
      <c r="N27" s="30">
        <f t="shared" si="6"/>
        <v>-16200.8</v>
      </c>
      <c r="O27" s="30">
        <f t="shared" si="6"/>
        <v>-480618.39</v>
      </c>
    </row>
    <row r="28" spans="1:15" ht="18.75" customHeight="1">
      <c r="A28" s="26" t="s">
        <v>40</v>
      </c>
      <c r="B28" s="31">
        <f>+B29</f>
        <v>-58726.8</v>
      </c>
      <c r="C28" s="31">
        <f>+C29</f>
        <v>-60702.4</v>
      </c>
      <c r="D28" s="31">
        <f aca="true" t="shared" si="7" ref="D28:O28">+D29</f>
        <v>-26219.6</v>
      </c>
      <c r="E28" s="31">
        <f t="shared" si="7"/>
        <v>-8795.6</v>
      </c>
      <c r="F28" s="31">
        <f t="shared" si="7"/>
        <v>-29638.4</v>
      </c>
      <c r="G28" s="31">
        <f t="shared" si="7"/>
        <v>-50701.2</v>
      </c>
      <c r="H28" s="31">
        <f t="shared" si="7"/>
        <v>-10410.4</v>
      </c>
      <c r="I28" s="31">
        <f t="shared" si="7"/>
        <v>-58894</v>
      </c>
      <c r="J28" s="31">
        <f t="shared" si="7"/>
        <v>-47537.6</v>
      </c>
      <c r="K28" s="31">
        <f t="shared" si="7"/>
        <v>-42609.6</v>
      </c>
      <c r="L28" s="31">
        <f t="shared" si="7"/>
        <v>-31556.8</v>
      </c>
      <c r="M28" s="31">
        <f t="shared" si="7"/>
        <v>-17692.4</v>
      </c>
      <c r="N28" s="31">
        <f t="shared" si="7"/>
        <v>-16200.8</v>
      </c>
      <c r="O28" s="31">
        <f t="shared" si="7"/>
        <v>-459685.6</v>
      </c>
    </row>
    <row r="29" spans="1:26" ht="18.75" customHeight="1">
      <c r="A29" s="27" t="s">
        <v>41</v>
      </c>
      <c r="B29" s="16">
        <f>ROUND((-B9)*$G$3,2)</f>
        <v>-58726.8</v>
      </c>
      <c r="C29" s="16">
        <f aca="true" t="shared" si="8" ref="C29:N29">ROUND((-C9)*$G$3,2)</f>
        <v>-60702.4</v>
      </c>
      <c r="D29" s="16">
        <f t="shared" si="8"/>
        <v>-26219.6</v>
      </c>
      <c r="E29" s="16">
        <f t="shared" si="8"/>
        <v>-8795.6</v>
      </c>
      <c r="F29" s="16">
        <f t="shared" si="8"/>
        <v>-29638.4</v>
      </c>
      <c r="G29" s="16">
        <f t="shared" si="8"/>
        <v>-50701.2</v>
      </c>
      <c r="H29" s="16">
        <f t="shared" si="8"/>
        <v>-10410.4</v>
      </c>
      <c r="I29" s="16">
        <f t="shared" si="8"/>
        <v>-58894</v>
      </c>
      <c r="J29" s="16">
        <f t="shared" si="8"/>
        <v>-47537.6</v>
      </c>
      <c r="K29" s="16">
        <f t="shared" si="8"/>
        <v>-42609.6</v>
      </c>
      <c r="L29" s="16">
        <f t="shared" si="8"/>
        <v>-31556.8</v>
      </c>
      <c r="M29" s="16">
        <f t="shared" si="8"/>
        <v>-17692.4</v>
      </c>
      <c r="N29" s="16">
        <f t="shared" si="8"/>
        <v>-16200.8</v>
      </c>
      <c r="O29" s="32">
        <f aca="true" t="shared" si="9" ref="O29:O47">SUM(B29:N29)</f>
        <v>-459685.6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-18479.03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-18479.03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-18479.03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-18479.03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-1529.81</v>
      </c>
      <c r="E42" s="35">
        <v>0</v>
      </c>
      <c r="F42" s="35">
        <v>0</v>
      </c>
      <c r="G42" s="35">
        <v>0</v>
      </c>
      <c r="H42" s="35">
        <v>-923.95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-2453.76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890980.7599999999</v>
      </c>
      <c r="C45" s="36">
        <f t="shared" si="11"/>
        <v>645563.6799999998</v>
      </c>
      <c r="D45" s="36">
        <f t="shared" si="11"/>
        <v>297197.64999999997</v>
      </c>
      <c r="E45" s="36">
        <f t="shared" si="11"/>
        <v>180920.13</v>
      </c>
      <c r="F45" s="36">
        <f t="shared" si="11"/>
        <v>694477.2799999998</v>
      </c>
      <c r="G45" s="36">
        <f t="shared" si="11"/>
        <v>861949.9</v>
      </c>
      <c r="H45" s="36">
        <f t="shared" si="11"/>
        <v>159939.2</v>
      </c>
      <c r="I45" s="36">
        <f t="shared" si="11"/>
        <v>647604.6399999999</v>
      </c>
      <c r="J45" s="36">
        <f t="shared" si="11"/>
        <v>576573.23</v>
      </c>
      <c r="K45" s="36">
        <f t="shared" si="11"/>
        <v>767329.59</v>
      </c>
      <c r="L45" s="36">
        <f t="shared" si="11"/>
        <v>723833.13</v>
      </c>
      <c r="M45" s="36">
        <f t="shared" si="11"/>
        <v>404085.88</v>
      </c>
      <c r="N45" s="36">
        <f t="shared" si="11"/>
        <v>212261.85</v>
      </c>
      <c r="O45" s="36">
        <f>SUM(B45:N45)</f>
        <v>7062716.919999998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890980.76</v>
      </c>
      <c r="C51" s="51">
        <f t="shared" si="12"/>
        <v>645563.69</v>
      </c>
      <c r="D51" s="51">
        <f t="shared" si="12"/>
        <v>297197.65</v>
      </c>
      <c r="E51" s="51">
        <f t="shared" si="12"/>
        <v>180920.12</v>
      </c>
      <c r="F51" s="51">
        <f t="shared" si="12"/>
        <v>694477.27</v>
      </c>
      <c r="G51" s="51">
        <f t="shared" si="12"/>
        <v>861949.89</v>
      </c>
      <c r="H51" s="51">
        <f t="shared" si="12"/>
        <v>159939.2</v>
      </c>
      <c r="I51" s="51">
        <f t="shared" si="12"/>
        <v>647604.63</v>
      </c>
      <c r="J51" s="51">
        <f t="shared" si="12"/>
        <v>576573.23</v>
      </c>
      <c r="K51" s="51">
        <f t="shared" si="12"/>
        <v>767329.59</v>
      </c>
      <c r="L51" s="51">
        <f t="shared" si="12"/>
        <v>723833.12</v>
      </c>
      <c r="M51" s="51">
        <f t="shared" si="12"/>
        <v>404085.87</v>
      </c>
      <c r="N51" s="51">
        <f t="shared" si="12"/>
        <v>212261.85</v>
      </c>
      <c r="O51" s="36">
        <f t="shared" si="12"/>
        <v>7062716.869999999</v>
      </c>
      <c r="Q51"/>
    </row>
    <row r="52" spans="1:18" ht="18.75" customHeight="1">
      <c r="A52" s="26" t="s">
        <v>57</v>
      </c>
      <c r="B52" s="51">
        <v>735847.03</v>
      </c>
      <c r="C52" s="51">
        <v>472179.89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1208026.92</v>
      </c>
      <c r="P52"/>
      <c r="Q52"/>
      <c r="R52" s="43"/>
    </row>
    <row r="53" spans="1:16" ht="18.75" customHeight="1">
      <c r="A53" s="26" t="s">
        <v>58</v>
      </c>
      <c r="B53" s="51">
        <v>155133.73</v>
      </c>
      <c r="C53" s="51">
        <v>173383.8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328517.53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297197.65</v>
      </c>
      <c r="E54" s="52">
        <v>0</v>
      </c>
      <c r="F54" s="52">
        <v>0</v>
      </c>
      <c r="G54" s="52">
        <v>0</v>
      </c>
      <c r="H54" s="51">
        <v>159939.2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457136.85000000003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180920.12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180920.12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694477.27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694477.27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861949.89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861949.89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647604.63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647604.63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576573.23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576573.23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767329.59</v>
      </c>
      <c r="L60" s="31">
        <v>723833.12</v>
      </c>
      <c r="M60" s="52">
        <v>0</v>
      </c>
      <c r="N60" s="52">
        <v>0</v>
      </c>
      <c r="O60" s="36">
        <f t="shared" si="13"/>
        <v>1491162.71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404085.87</v>
      </c>
      <c r="N61" s="52">
        <v>0</v>
      </c>
      <c r="O61" s="36">
        <f t="shared" si="13"/>
        <v>404085.87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212261.85</v>
      </c>
      <c r="O62" s="55">
        <f t="shared" si="13"/>
        <v>212261.85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2021-08-04T21:02:15Z</dcterms:modified>
  <cp:category/>
  <cp:version/>
  <cp:contentType/>
  <cp:contentStatus/>
</cp:coreProperties>
</file>