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<sst xmlns="http://schemas.openxmlformats.org/spreadsheetml/2006/main" count="80" uniqueCount="77">
  <si>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</si>
  <si>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</si>
  <si>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</si>
  <si>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</si>
  <si>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</si>
  <si>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</si>
  <si>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</si>
  <si>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</si>
  <si>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</si>
  <si>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</si>
  <si>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</si>
  <si>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</si>
  <si>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</si>
  <si>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</si>
  <si>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</si>
  <si>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</si>
  <si>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</si>
  <si>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</si>
  <si>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</si>
  <si>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</si>
  <si>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</si>
  <si>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</si>
  <si>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</si>
  <si>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</si>
  <si>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</si>
  <si>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</si>
  <si>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</si>
  <si>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</si>
  <si>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</si>
  <si>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</si>
  <si>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</si>
  <si>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</si>
  <si>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</si>
  <si>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</si>
  <si>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</si>
  <si>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</si>
  <si>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</si>
  <si>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</si>
  <si>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</si>
  <si>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</si>
  <si>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</si>
  <si>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</si>
  <si>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</si>
  <si>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</si>
  <si>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</si>
  <si>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</si>
  <si>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</si>
  <si>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</si>
  <si>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</si>
  <si>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</si>
  <si>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</si>
  <si>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</si>
  <si>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</si>
  <si>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</si>
  <si>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</si>
  <si>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</si>
  <si>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</si>
  <si>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</si>
  <si>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</si>
  <si>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</si>
  <si>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</si>
  <si>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</si>
  <si>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</si>
  <si>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</si>
  <si>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</si>
  <si>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</si>
  <si>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</si>
  <si>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</si>
  <si>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</si>
  <si>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</si>
  <si>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</si>
  <si>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</si>
  <si>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</si>
  <si>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14/07/21 - VENCIMENTO 21/07/21</t>
  </si>
  <si>
    <t>5.2.10. Maggi Adm. de Consórcios LTDA</t>
  </si>
  <si>
    <t>5.3. Revisão de Remuneração pelo Transporte Coletivo (1)</t>
  </si>
  <si>
    <t>Nota: (1) Revisões do período de 19/03 a 03/12 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</si>
</sst>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304006</v>
      </c>
      <c r="C7" s="9">
        <f t="shared" si="0"/>
        <v>218674</v>
      </c>
      <c r="D7" s="9">
        <f t="shared" si="0"/>
        <v>234920</v>
      </c>
      <c r="E7" s="9">
        <f t="shared" si="0"/>
        <v>51409</v>
      </c>
      <c r="F7" s="9">
        <f t="shared" si="0"/>
        <v>145513</v>
      </c>
      <c r="G7" s="9">
        <f t="shared" si="0"/>
        <v>279990</v>
      </c>
      <c r="H7" s="9">
        <f t="shared" si="0"/>
        <v>41499</v>
      </c>
      <c r="I7" s="9">
        <f t="shared" si="0"/>
        <v>210008</v>
      </c>
      <c r="J7" s="9">
        <f t="shared" si="0"/>
        <v>195094</v>
      </c>
      <c r="K7" s="9">
        <f t="shared" si="0"/>
        <v>278275</v>
      </c>
      <c r="L7" s="9">
        <f t="shared" si="0"/>
        <v>210011</v>
      </c>
      <c r="M7" s="9">
        <f t="shared" si="0"/>
        <v>98427</v>
      </c>
      <c r="N7" s="9">
        <f t="shared" si="0"/>
        <v>61965</v>
      </c>
      <c r="O7" s="9">
        <f t="shared" si="0"/>
        <v>2329791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11364</v>
      </c>
      <c r="C8" s="11">
        <f t="shared" si="1"/>
        <v>11503</v>
      </c>
      <c r="D8" s="11">
        <f t="shared" si="1"/>
        <v>8747</v>
      </c>
      <c r="E8" s="11">
        <f t="shared" si="1"/>
        <v>1811</v>
      </c>
      <c r="F8" s="11">
        <f t="shared" si="1"/>
        <v>5157</v>
      </c>
      <c r="G8" s="11">
        <f t="shared" si="1"/>
        <v>9809</v>
      </c>
      <c r="H8" s="11">
        <f t="shared" si="1"/>
        <v>2075</v>
      </c>
      <c r="I8" s="11">
        <f t="shared" si="1"/>
        <v>11334</v>
      </c>
      <c r="J8" s="11">
        <f t="shared" si="1"/>
        <v>7819</v>
      </c>
      <c r="K8" s="11">
        <f t="shared" si="1"/>
        <v>7398</v>
      </c>
      <c r="L8" s="11">
        <f t="shared" si="1"/>
        <v>6372</v>
      </c>
      <c r="M8" s="11">
        <f t="shared" si="1"/>
        <v>3410</v>
      </c>
      <c r="N8" s="11">
        <f t="shared" si="1"/>
        <v>3126</v>
      </c>
      <c r="O8" s="11">
        <f t="shared" si="1"/>
        <v>89925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11364</v>
      </c>
      <c r="C9" s="11">
        <v>11503</v>
      </c>
      <c r="D9" s="11">
        <v>8747</v>
      </c>
      <c r="E9" s="11">
        <v>1811</v>
      </c>
      <c r="F9" s="11">
        <v>5157</v>
      </c>
      <c r="G9" s="11">
        <v>9809</v>
      </c>
      <c r="H9" s="11">
        <v>2059</v>
      </c>
      <c r="I9" s="11">
        <v>11334</v>
      </c>
      <c r="J9" s="11">
        <v>7819</v>
      </c>
      <c r="K9" s="11">
        <v>7387</v>
      </c>
      <c r="L9" s="11">
        <v>6372</v>
      </c>
      <c r="M9" s="11">
        <v>3408</v>
      </c>
      <c r="N9" s="11">
        <v>3126</v>
      </c>
      <c r="O9" s="11">
        <f>SUM(B9:N9)</f>
        <v>89896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16</v>
      </c>
      <c r="I10" s="13">
        <v>0</v>
      </c>
      <c r="J10" s="13">
        <v>0</v>
      </c>
      <c r="K10" s="13">
        <v>11</v>
      </c>
      <c r="L10" s="13">
        <v>0</v>
      </c>
      <c r="M10" s="13">
        <v>2</v>
      </c>
      <c r="N10" s="13">
        <v>0</v>
      </c>
      <c r="O10" s="11">
        <f>SUM(B10:N10)</f>
        <v>29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292642</v>
      </c>
      <c r="C11" s="13">
        <v>207171</v>
      </c>
      <c r="D11" s="13">
        <v>226173</v>
      </c>
      <c r="E11" s="13">
        <v>49598</v>
      </c>
      <c r="F11" s="13">
        <v>140356</v>
      </c>
      <c r="G11" s="13">
        <v>270181</v>
      </c>
      <c r="H11" s="13">
        <v>39424</v>
      </c>
      <c r="I11" s="13">
        <v>198674</v>
      </c>
      <c r="J11" s="13">
        <v>187275</v>
      </c>
      <c r="K11" s="13">
        <v>270877</v>
      </c>
      <c r="L11" s="13">
        <v>203639</v>
      </c>
      <c r="M11" s="13">
        <v>95017</v>
      </c>
      <c r="N11" s="13">
        <v>58839</v>
      </c>
      <c r="O11" s="11">
        <f>SUM(B11:N11)</f>
        <v>2239866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1.312056033776433</v>
      </c>
      <c r="C15" s="19">
        <v>1.344571951522743</v>
      </c>
      <c r="D15" s="19">
        <v>1.325487177760101</v>
      </c>
      <c r="E15" s="19">
        <v>1.015635213429005</v>
      </c>
      <c r="F15" s="19">
        <v>1.883935685738509</v>
      </c>
      <c r="G15" s="19">
        <v>1.635797912269377</v>
      </c>
      <c r="H15" s="19">
        <v>1.731049627952627</v>
      </c>
      <c r="I15" s="19">
        <v>1.372309356818822</v>
      </c>
      <c r="J15" s="19">
        <v>1.355776933700141</v>
      </c>
      <c r="K15" s="19">
        <v>1.264025979559333</v>
      </c>
      <c r="L15" s="19">
        <v>1.370603250824144</v>
      </c>
      <c r="M15" s="19">
        <v>1.402858864644243</v>
      </c>
      <c r="N15" s="19">
        <v>1.359030603362041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953630.9299999999</v>
      </c>
      <c r="C17" s="24">
        <f aca="true" t="shared" si="2" ref="C17:N17">C18+C19+C20+C21+C22+C23+C24+C25</f>
        <v>714011.63</v>
      </c>
      <c r="D17" s="24">
        <f t="shared" si="2"/>
        <v>653572.7799999999</v>
      </c>
      <c r="E17" s="24">
        <f t="shared" si="2"/>
        <v>191188.63999999998</v>
      </c>
      <c r="F17" s="24">
        <f t="shared" si="2"/>
        <v>667891.7899999998</v>
      </c>
      <c r="G17" s="24">
        <f t="shared" si="2"/>
        <v>918552.58</v>
      </c>
      <c r="H17" s="24">
        <f t="shared" si="2"/>
        <v>189165.45</v>
      </c>
      <c r="I17" s="24">
        <f t="shared" si="2"/>
        <v>692349.6599999999</v>
      </c>
      <c r="J17" s="24">
        <f t="shared" si="2"/>
        <v>630542.72</v>
      </c>
      <c r="K17" s="24">
        <f t="shared" si="2"/>
        <v>813739.29</v>
      </c>
      <c r="L17" s="24">
        <f t="shared" si="2"/>
        <v>760982.83</v>
      </c>
      <c r="M17" s="24">
        <f t="shared" si="2"/>
        <v>422682.17</v>
      </c>
      <c r="N17" s="24">
        <f t="shared" si="2"/>
        <v>229702.1</v>
      </c>
      <c r="O17" s="24">
        <f>O18+O19+O20+O21+O22+O23+O24+O25</f>
        <v>7838012.569999999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670394.03</v>
      </c>
      <c r="C18" s="30">
        <f t="shared" si="3"/>
        <v>498030.04</v>
      </c>
      <c r="D18" s="30">
        <f t="shared" si="3"/>
        <v>469111.75</v>
      </c>
      <c r="E18" s="30">
        <f t="shared" si="3"/>
        <v>175618.28</v>
      </c>
      <c r="F18" s="30">
        <f t="shared" si="3"/>
        <v>336673.43</v>
      </c>
      <c r="G18" s="30">
        <f t="shared" si="3"/>
        <v>532540.98</v>
      </c>
      <c r="H18" s="30">
        <f t="shared" si="3"/>
        <v>105834.9</v>
      </c>
      <c r="I18" s="30">
        <f t="shared" si="3"/>
        <v>474492.08</v>
      </c>
      <c r="J18" s="30">
        <f t="shared" si="3"/>
        <v>443663.27</v>
      </c>
      <c r="K18" s="30">
        <f t="shared" si="3"/>
        <v>598597.35</v>
      </c>
      <c r="L18" s="30">
        <f t="shared" si="3"/>
        <v>514148.93</v>
      </c>
      <c r="M18" s="30">
        <f t="shared" si="3"/>
        <v>278371.24</v>
      </c>
      <c r="N18" s="30">
        <f t="shared" si="3"/>
        <v>158376.34</v>
      </c>
      <c r="O18" s="30">
        <f aca="true" t="shared" si="4" ref="O18:O25">SUM(B18:N18)</f>
        <v>5255852.62</v>
      </c>
    </row>
    <row r="19" spans="1:23" ht="18.75" customHeight="1">
      <c r="A19" s="26" t="s">
        <v>35</v>
      </c>
      <c r="B19" s="30">
        <f>IF(B15&lt;&gt;0,ROUND((B15-1)*B18,2),0)</f>
        <v>209200.5</v>
      </c>
      <c r="C19" s="30">
        <f aca="true" t="shared" si="5" ref="C19:N19">IF(C15&lt;&gt;0,ROUND((C15-1)*C18,2),0)</f>
        <v>171607.18</v>
      </c>
      <c r="D19" s="30">
        <f t="shared" si="5"/>
        <v>152689.86</v>
      </c>
      <c r="E19" s="30">
        <f t="shared" si="5"/>
        <v>2745.83</v>
      </c>
      <c r="F19" s="30">
        <f t="shared" si="5"/>
        <v>297597.66</v>
      </c>
      <c r="G19" s="30">
        <f t="shared" si="5"/>
        <v>338588.44</v>
      </c>
      <c r="H19" s="30">
        <f t="shared" si="5"/>
        <v>77370.56</v>
      </c>
      <c r="I19" s="30">
        <f t="shared" si="5"/>
        <v>176657.84</v>
      </c>
      <c r="J19" s="30">
        <f t="shared" si="5"/>
        <v>157845.16</v>
      </c>
      <c r="K19" s="30">
        <f t="shared" si="5"/>
        <v>158045.25</v>
      </c>
      <c r="L19" s="30">
        <f t="shared" si="5"/>
        <v>190545.26</v>
      </c>
      <c r="M19" s="30">
        <f t="shared" si="5"/>
        <v>112144.32</v>
      </c>
      <c r="N19" s="30">
        <f t="shared" si="5"/>
        <v>56861.95</v>
      </c>
      <c r="O19" s="30">
        <f t="shared" si="4"/>
        <v>2101899.81</v>
      </c>
      <c r="W19" s="62"/>
    </row>
    <row r="20" spans="1:15" ht="18.75" customHeight="1">
      <c r="A20" s="26" t="s">
        <v>36</v>
      </c>
      <c r="B20" s="30">
        <v>36945.96</v>
      </c>
      <c r="C20" s="30">
        <v>26614.8</v>
      </c>
      <c r="D20" s="30">
        <v>18499.7</v>
      </c>
      <c r="E20" s="30">
        <v>7247.33</v>
      </c>
      <c r="F20" s="30">
        <v>18466.32</v>
      </c>
      <c r="G20" s="30">
        <v>27178.79</v>
      </c>
      <c r="H20" s="30">
        <v>3710.86</v>
      </c>
      <c r="I20" s="30">
        <v>16183.21</v>
      </c>
      <c r="J20" s="30">
        <v>23600.7</v>
      </c>
      <c r="K20" s="30">
        <v>32534.4</v>
      </c>
      <c r="L20" s="30">
        <v>32010.12</v>
      </c>
      <c r="M20" s="30">
        <v>13950.29</v>
      </c>
      <c r="N20" s="30">
        <v>8116.45</v>
      </c>
      <c r="O20" s="30">
        <f t="shared" si="4"/>
        <v>265058.93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0</v>
      </c>
      <c r="D22" s="30">
        <v>-5545.42</v>
      </c>
      <c r="E22" s="30">
        <v>0</v>
      </c>
      <c r="F22" s="30">
        <v>-2337.29</v>
      </c>
      <c r="G22" s="30">
        <v>0</v>
      </c>
      <c r="H22" s="30">
        <v>-3089.68</v>
      </c>
      <c r="I22" s="30">
        <v>0</v>
      </c>
      <c r="J22" s="30">
        <v>-7375.03</v>
      </c>
      <c r="K22" s="30">
        <v>-1511.61</v>
      </c>
      <c r="L22" s="30">
        <v>-293.29</v>
      </c>
      <c r="M22" s="30">
        <v>0</v>
      </c>
      <c r="N22" s="30">
        <v>0</v>
      </c>
      <c r="O22" s="30">
        <f t="shared" si="4"/>
        <v>-20578.710000000003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-1510.4</v>
      </c>
      <c r="E23" s="30">
        <v>-354.7</v>
      </c>
      <c r="F23" s="30">
        <v>0</v>
      </c>
      <c r="G23" s="30">
        <v>-165.88</v>
      </c>
      <c r="H23" s="30">
        <v>-964.68</v>
      </c>
      <c r="I23" s="30">
        <v>-75.16</v>
      </c>
      <c r="J23" s="30">
        <v>-3199.98</v>
      </c>
      <c r="K23" s="30">
        <v>-335.95</v>
      </c>
      <c r="L23" s="30">
        <v>-524.58</v>
      </c>
      <c r="M23" s="30">
        <v>0</v>
      </c>
      <c r="N23" s="30">
        <v>0</v>
      </c>
      <c r="O23" s="30">
        <f t="shared" si="4"/>
        <v>-7131.329999999999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34834.37</v>
      </c>
      <c r="C25" s="30">
        <v>15077.15</v>
      </c>
      <c r="D25" s="30">
        <v>18986.06</v>
      </c>
      <c r="E25" s="30">
        <v>4590.67</v>
      </c>
      <c r="F25" s="30">
        <v>16150.44</v>
      </c>
      <c r="G25" s="30">
        <v>19069.02</v>
      </c>
      <c r="H25" s="30">
        <v>4962.26</v>
      </c>
      <c r="I25" s="30">
        <v>23750.46</v>
      </c>
      <c r="J25" s="30">
        <v>14667.37</v>
      </c>
      <c r="K25" s="30">
        <v>25068.62</v>
      </c>
      <c r="L25" s="30">
        <v>23755.16</v>
      </c>
      <c r="M25" s="30">
        <v>16875.09</v>
      </c>
      <c r="N25" s="30">
        <v>5006.13</v>
      </c>
      <c r="O25" s="30">
        <f t="shared" si="4"/>
        <v>222792.8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-50001.6</v>
      </c>
      <c r="C27" s="30">
        <f>+C28+C30+C42+C43+C46-C47</f>
        <v>-50613.2</v>
      </c>
      <c r="D27" s="30">
        <f t="shared" si="6"/>
        <v>-41659.73</v>
      </c>
      <c r="E27" s="30">
        <f t="shared" si="6"/>
        <v>-7968.4</v>
      </c>
      <c r="F27" s="30">
        <f t="shared" si="6"/>
        <v>-22690.8</v>
      </c>
      <c r="G27" s="30">
        <f t="shared" si="6"/>
        <v>-43159.6</v>
      </c>
      <c r="H27" s="30">
        <f t="shared" si="6"/>
        <v>-28400.94</v>
      </c>
      <c r="I27" s="30">
        <f t="shared" si="6"/>
        <v>-49869.6</v>
      </c>
      <c r="J27" s="30">
        <f t="shared" si="6"/>
        <v>-34403.6</v>
      </c>
      <c r="K27" s="30">
        <f t="shared" si="6"/>
        <v>-32502.8</v>
      </c>
      <c r="L27" s="30">
        <f t="shared" si="6"/>
        <v>-28036.8</v>
      </c>
      <c r="M27" s="30">
        <f t="shared" si="6"/>
        <v>-14995.2</v>
      </c>
      <c r="N27" s="30">
        <f t="shared" si="6"/>
        <v>-13754.4</v>
      </c>
      <c r="O27" s="30">
        <f t="shared" si="6"/>
        <v>-418056.67</v>
      </c>
    </row>
    <row r="28" spans="1:15" ht="18.75" customHeight="1">
      <c r="A28" s="26" t="s">
        <v>40</v>
      </c>
      <c r="B28" s="31">
        <f>+B29</f>
        <v>-50001.6</v>
      </c>
      <c r="C28" s="31">
        <f>+C29</f>
        <v>-50613.2</v>
      </c>
      <c r="D28" s="31">
        <f aca="true" t="shared" si="7" ref="D28:O28">+D29</f>
        <v>-38486.8</v>
      </c>
      <c r="E28" s="31">
        <f t="shared" si="7"/>
        <v>-7968.4</v>
      </c>
      <c r="F28" s="31">
        <f t="shared" si="7"/>
        <v>-22690.8</v>
      </c>
      <c r="G28" s="31">
        <f t="shared" si="7"/>
        <v>-43159.6</v>
      </c>
      <c r="H28" s="31">
        <f t="shared" si="7"/>
        <v>-9059.6</v>
      </c>
      <c r="I28" s="31">
        <f t="shared" si="7"/>
        <v>-49869.6</v>
      </c>
      <c r="J28" s="31">
        <f t="shared" si="7"/>
        <v>-34403.6</v>
      </c>
      <c r="K28" s="31">
        <f t="shared" si="7"/>
        <v>-32502.8</v>
      </c>
      <c r="L28" s="31">
        <f t="shared" si="7"/>
        <v>-28036.8</v>
      </c>
      <c r="M28" s="31">
        <f t="shared" si="7"/>
        <v>-14995.2</v>
      </c>
      <c r="N28" s="31">
        <f t="shared" si="7"/>
        <v>-13754.4</v>
      </c>
      <c r="O28" s="31">
        <f t="shared" si="7"/>
        <v>-395542.39999999997</v>
      </c>
    </row>
    <row r="29" spans="1:26" ht="18.75" customHeight="1">
      <c r="A29" s="27" t="s">
        <v>41</v>
      </c>
      <c r="B29" s="16">
        <f>ROUND((-B9)*$G$3,2)</f>
        <v>-50001.6</v>
      </c>
      <c r="C29" s="16">
        <f aca="true" t="shared" si="8" ref="C29:N29">ROUND((-C9)*$G$3,2)</f>
        <v>-50613.2</v>
      </c>
      <c r="D29" s="16">
        <f t="shared" si="8"/>
        <v>-38486.8</v>
      </c>
      <c r="E29" s="16">
        <f t="shared" si="8"/>
        <v>-7968.4</v>
      </c>
      <c r="F29" s="16">
        <f t="shared" si="8"/>
        <v>-22690.8</v>
      </c>
      <c r="G29" s="16">
        <f t="shared" si="8"/>
        <v>-43159.6</v>
      </c>
      <c r="H29" s="16">
        <f t="shared" si="8"/>
        <v>-9059.6</v>
      </c>
      <c r="I29" s="16">
        <f t="shared" si="8"/>
        <v>-49869.6</v>
      </c>
      <c r="J29" s="16">
        <f t="shared" si="8"/>
        <v>-34403.6</v>
      </c>
      <c r="K29" s="16">
        <f t="shared" si="8"/>
        <v>-32502.8</v>
      </c>
      <c r="L29" s="16">
        <f t="shared" si="8"/>
        <v>-28036.8</v>
      </c>
      <c r="M29" s="16">
        <f t="shared" si="8"/>
        <v>-14995.2</v>
      </c>
      <c r="N29" s="16">
        <f t="shared" si="8"/>
        <v>-13754.4</v>
      </c>
      <c r="O29" s="32">
        <f aca="true" t="shared" si="9" ref="O29:O47">SUM(B29:N29)</f>
        <v>-395542.39999999997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-18420.32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-18420.32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-18420.32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-18420.32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-3172.93</v>
      </c>
      <c r="E42" s="35">
        <v>0</v>
      </c>
      <c r="F42" s="35">
        <v>0</v>
      </c>
      <c r="G42" s="35">
        <v>0</v>
      </c>
      <c r="H42" s="35">
        <v>-921.02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-4093.95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903629.33</v>
      </c>
      <c r="C45" s="36">
        <f t="shared" si="11"/>
        <v>663398.43</v>
      </c>
      <c r="D45" s="36">
        <f t="shared" si="11"/>
        <v>611913.0499999999</v>
      </c>
      <c r="E45" s="36">
        <f t="shared" si="11"/>
        <v>183220.24</v>
      </c>
      <c r="F45" s="36">
        <f t="shared" si="11"/>
        <v>645200.9899999998</v>
      </c>
      <c r="G45" s="36">
        <f t="shared" si="11"/>
        <v>875392.98</v>
      </c>
      <c r="H45" s="36">
        <f t="shared" si="11"/>
        <v>160764.51</v>
      </c>
      <c r="I45" s="36">
        <f t="shared" si="11"/>
        <v>642480.0599999999</v>
      </c>
      <c r="J45" s="36">
        <f t="shared" si="11"/>
        <v>596139.12</v>
      </c>
      <c r="K45" s="36">
        <f t="shared" si="11"/>
        <v>781236.49</v>
      </c>
      <c r="L45" s="36">
        <f t="shared" si="11"/>
        <v>732946.0299999999</v>
      </c>
      <c r="M45" s="36">
        <f t="shared" si="11"/>
        <v>407686.97</v>
      </c>
      <c r="N45" s="36">
        <f t="shared" si="11"/>
        <v>215947.7</v>
      </c>
      <c r="O45" s="36">
        <f>SUM(B45:N45)</f>
        <v>7419955.899999999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903629.34</v>
      </c>
      <c r="C51" s="51">
        <f t="shared" si="12"/>
        <v>663398.43</v>
      </c>
      <c r="D51" s="51">
        <f t="shared" si="12"/>
        <v>611913.05</v>
      </c>
      <c r="E51" s="51">
        <f t="shared" si="12"/>
        <v>183220.24</v>
      </c>
      <c r="F51" s="51">
        <f t="shared" si="12"/>
        <v>645200.99</v>
      </c>
      <c r="G51" s="51">
        <f t="shared" si="12"/>
        <v>875392.98</v>
      </c>
      <c r="H51" s="51">
        <f t="shared" si="12"/>
        <v>160764.51</v>
      </c>
      <c r="I51" s="51">
        <f t="shared" si="12"/>
        <v>642480.05</v>
      </c>
      <c r="J51" s="51">
        <f t="shared" si="12"/>
        <v>596139.11</v>
      </c>
      <c r="K51" s="51">
        <f t="shared" si="12"/>
        <v>781236.5</v>
      </c>
      <c r="L51" s="51">
        <f t="shared" si="12"/>
        <v>732946.04</v>
      </c>
      <c r="M51" s="51">
        <f t="shared" si="12"/>
        <v>407686.97</v>
      </c>
      <c r="N51" s="51">
        <f t="shared" si="12"/>
        <v>215947.71</v>
      </c>
      <c r="O51" s="36">
        <f t="shared" si="12"/>
        <v>7419955.920000001</v>
      </c>
      <c r="Q51"/>
    </row>
    <row r="52" spans="1:18" ht="18.75" customHeight="1">
      <c r="A52" s="26" t="s">
        <v>57</v>
      </c>
      <c r="B52" s="51">
        <v>746203.69</v>
      </c>
      <c r="C52" s="51">
        <v>485110.08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1231313.77</v>
      </c>
      <c r="P52"/>
      <c r="Q52"/>
      <c r="R52" s="43"/>
    </row>
    <row r="53" spans="1:16" ht="18.75" customHeight="1">
      <c r="A53" s="26" t="s">
        <v>58</v>
      </c>
      <c r="B53" s="51">
        <v>157425.65</v>
      </c>
      <c r="C53" s="51">
        <v>178288.35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335714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611913.05</v>
      </c>
      <c r="E54" s="52">
        <v>0</v>
      </c>
      <c r="F54" s="52">
        <v>0</v>
      </c>
      <c r="G54" s="52">
        <v>0</v>
      </c>
      <c r="H54" s="51">
        <v>160764.51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772677.56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183220.24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183220.24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645200.99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645200.99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875392.98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875392.98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642480.05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642480.05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596139.11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596139.11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781236.5</v>
      </c>
      <c r="L60" s="31">
        <v>732946.04</v>
      </c>
      <c r="M60" s="52">
        <v>0</v>
      </c>
      <c r="N60" s="52">
        <v>0</v>
      </c>
      <c r="O60" s="36">
        <f t="shared" si="13"/>
        <v>1514182.54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407686.97</v>
      </c>
      <c r="N61" s="52">
        <v>0</v>
      </c>
      <c r="O61" s="36">
        <f t="shared" si="13"/>
        <v>407686.97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215947.71</v>
      </c>
      <c r="O62" s="55">
        <f t="shared" si="13"/>
        <v>215947.71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2021-07-20T14:15:56Z</dcterms:modified>
  <cp:category/>
  <cp:version/>
  <cp:contentType/>
  <cp:contentStatus/>
</cp:coreProperties>
</file>