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<sst xmlns="http://schemas.openxmlformats.org/spreadsheetml/2006/main" count="80" uniqueCount="77">
  <si>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</si>
  <si>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</si>
  <si>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</si>
  <si>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</si>
  <si>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</si>
  <si>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</si>
  <si>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</si>
  <si>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</si>
  <si>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</si>
  <si>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</si>
  <si>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</si>
  <si>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</si>
  <si>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</si>
  <si>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</si>
  <si>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</si>
  <si>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</si>
  <si>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</si>
  <si>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</si>
  <si>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</si>
  <si>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</si>
  <si>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</si>
  <si>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</si>
  <si>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</si>
  <si>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</si>
  <si>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</si>
  <si>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</si>
  <si>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</si>
  <si>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</si>
  <si>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</si>
  <si>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</si>
  <si>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</si>
  <si>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</si>
  <si>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</si>
  <si>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</si>
  <si>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</si>
  <si>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</si>
  <si>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</si>
  <si>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</si>
  <si>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</si>
  <si>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</si>
  <si>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</si>
  <si>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</si>
  <si>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</si>
  <si>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</si>
  <si>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</si>
  <si>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</si>
  <si>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</si>
  <si>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</si>
  <si>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</si>
  <si>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</si>
  <si>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</si>
  <si>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</si>
  <si>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</si>
  <si>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</si>
  <si>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</si>
  <si>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</si>
  <si>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</si>
  <si>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</si>
  <si>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</si>
  <si>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</si>
  <si>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</si>
  <si>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</si>
  <si>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</si>
  <si>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</si>
  <si>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</si>
  <si>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</si>
  <si>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</si>
  <si>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</si>
  <si>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</si>
  <si>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</si>
  <si>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</si>
  <si>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</si>
  <si>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</si>
  <si>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10/07/21 - VENCIMENTO 16/07/21</t>
  </si>
  <si>
    <t>5.2.10. Maggi Adm. de Consórcios LTDA</t>
  </si>
  <si>
    <t>5.3. Revisão de Remuneração pelo Transporte Coletivo (1)</t>
  </si>
  <si>
    <t>Nota: (1) Revisões do período de 19/03 a 03/12 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</si>
</sst>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217565</v>
      </c>
      <c r="C7" s="9">
        <f t="shared" si="0"/>
        <v>145508</v>
      </c>
      <c r="D7" s="9">
        <f t="shared" si="0"/>
        <v>166082</v>
      </c>
      <c r="E7" s="9">
        <f t="shared" si="0"/>
        <v>35427</v>
      </c>
      <c r="F7" s="9">
        <f t="shared" si="0"/>
        <v>112100</v>
      </c>
      <c r="G7" s="9">
        <f t="shared" si="0"/>
        <v>178670</v>
      </c>
      <c r="H7" s="9">
        <f t="shared" si="0"/>
        <v>23425</v>
      </c>
      <c r="I7" s="9">
        <f t="shared" si="0"/>
        <v>139510</v>
      </c>
      <c r="J7" s="9">
        <f t="shared" si="0"/>
        <v>129563</v>
      </c>
      <c r="K7" s="9">
        <f t="shared" si="0"/>
        <v>187159</v>
      </c>
      <c r="L7" s="9">
        <f t="shared" si="0"/>
        <v>144399</v>
      </c>
      <c r="M7" s="9">
        <f t="shared" si="0"/>
        <v>61370</v>
      </c>
      <c r="N7" s="9">
        <f t="shared" si="0"/>
        <v>37022</v>
      </c>
      <c r="O7" s="9">
        <f t="shared" si="0"/>
        <v>1577800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12096</v>
      </c>
      <c r="C8" s="11">
        <f t="shared" si="1"/>
        <v>11233</v>
      </c>
      <c r="D8" s="11">
        <f t="shared" si="1"/>
        <v>9966</v>
      </c>
      <c r="E8" s="11">
        <f t="shared" si="1"/>
        <v>1794</v>
      </c>
      <c r="F8" s="11">
        <f t="shared" si="1"/>
        <v>6148</v>
      </c>
      <c r="G8" s="11">
        <f t="shared" si="1"/>
        <v>9322</v>
      </c>
      <c r="H8" s="11">
        <f t="shared" si="1"/>
        <v>1633</v>
      </c>
      <c r="I8" s="11">
        <f t="shared" si="1"/>
        <v>10878</v>
      </c>
      <c r="J8" s="11">
        <f t="shared" si="1"/>
        <v>7347</v>
      </c>
      <c r="K8" s="11">
        <f t="shared" si="1"/>
        <v>8066</v>
      </c>
      <c r="L8" s="11">
        <f t="shared" si="1"/>
        <v>6473</v>
      </c>
      <c r="M8" s="11">
        <f t="shared" si="1"/>
        <v>2773</v>
      </c>
      <c r="N8" s="11">
        <f t="shared" si="1"/>
        <v>2541</v>
      </c>
      <c r="O8" s="11">
        <f t="shared" si="1"/>
        <v>90270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12096</v>
      </c>
      <c r="C9" s="11">
        <v>11233</v>
      </c>
      <c r="D9" s="11">
        <v>9966</v>
      </c>
      <c r="E9" s="11">
        <v>1794</v>
      </c>
      <c r="F9" s="11">
        <v>6148</v>
      </c>
      <c r="G9" s="11">
        <v>9322</v>
      </c>
      <c r="H9" s="11">
        <v>1623</v>
      </c>
      <c r="I9" s="11">
        <v>10878</v>
      </c>
      <c r="J9" s="11">
        <v>7347</v>
      </c>
      <c r="K9" s="11">
        <v>8062</v>
      </c>
      <c r="L9" s="11">
        <v>6473</v>
      </c>
      <c r="M9" s="11">
        <v>2772</v>
      </c>
      <c r="N9" s="11">
        <v>2541</v>
      </c>
      <c r="O9" s="11">
        <f>SUM(B9:N9)</f>
        <v>90255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10</v>
      </c>
      <c r="I10" s="13">
        <v>0</v>
      </c>
      <c r="J10" s="13">
        <v>0</v>
      </c>
      <c r="K10" s="13">
        <v>4</v>
      </c>
      <c r="L10" s="13">
        <v>0</v>
      </c>
      <c r="M10" s="13">
        <v>1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205469</v>
      </c>
      <c r="C11" s="13">
        <v>134275</v>
      </c>
      <c r="D11" s="13">
        <v>156116</v>
      </c>
      <c r="E11" s="13">
        <v>33633</v>
      </c>
      <c r="F11" s="13">
        <v>105952</v>
      </c>
      <c r="G11" s="13">
        <v>169348</v>
      </c>
      <c r="H11" s="13">
        <v>21792</v>
      </c>
      <c r="I11" s="13">
        <v>128632</v>
      </c>
      <c r="J11" s="13">
        <v>122216</v>
      </c>
      <c r="K11" s="13">
        <v>179093</v>
      </c>
      <c r="L11" s="13">
        <v>137926</v>
      </c>
      <c r="M11" s="13">
        <v>58597</v>
      </c>
      <c r="N11" s="13">
        <v>34481</v>
      </c>
      <c r="O11" s="11">
        <f>SUM(B11:N11)</f>
        <v>1487530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1.237681662858535</v>
      </c>
      <c r="C15" s="19">
        <v>1.315568069221619</v>
      </c>
      <c r="D15" s="19">
        <v>1.224032482451419</v>
      </c>
      <c r="E15" s="19">
        <v>0.983284463497519</v>
      </c>
      <c r="F15" s="19">
        <v>1.625749370897387</v>
      </c>
      <c r="G15" s="19">
        <v>1.576683588163198</v>
      </c>
      <c r="H15" s="19">
        <v>1.674453524858904</v>
      </c>
      <c r="I15" s="19">
        <v>1.336062855451935</v>
      </c>
      <c r="J15" s="19">
        <v>1.282367707772779</v>
      </c>
      <c r="K15" s="19">
        <v>1.229573190584077</v>
      </c>
      <c r="L15" s="19">
        <v>1.343106806942238</v>
      </c>
      <c r="M15" s="19">
        <v>1.399225048756419</v>
      </c>
      <c r="N15" s="19">
        <v>1.266820745206164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655607.59</v>
      </c>
      <c r="C17" s="24">
        <f aca="true" t="shared" si="2" ref="C17:N17">C18+C19+C20+C21+C22+C23+C24+C25</f>
        <v>475679.38000000006</v>
      </c>
      <c r="D17" s="24">
        <f t="shared" si="2"/>
        <v>430554.89</v>
      </c>
      <c r="E17" s="24">
        <f t="shared" si="2"/>
        <v>129713.23</v>
      </c>
      <c r="F17" s="24">
        <f t="shared" si="2"/>
        <v>449194.81</v>
      </c>
      <c r="G17" s="24">
        <f t="shared" si="2"/>
        <v>574434.1000000001</v>
      </c>
      <c r="H17" s="24">
        <f t="shared" si="2"/>
        <v>104567.97</v>
      </c>
      <c r="I17" s="24">
        <f t="shared" si="2"/>
        <v>459765.84</v>
      </c>
      <c r="J17" s="24">
        <f t="shared" si="2"/>
        <v>397076.3999999999</v>
      </c>
      <c r="K17" s="24">
        <f t="shared" si="2"/>
        <v>539230.24</v>
      </c>
      <c r="L17" s="24">
        <f t="shared" si="2"/>
        <v>521608.36</v>
      </c>
      <c r="M17" s="24">
        <f t="shared" si="2"/>
        <v>271040.06</v>
      </c>
      <c r="N17" s="24">
        <f t="shared" si="2"/>
        <v>130672.06</v>
      </c>
      <c r="O17" s="24">
        <f>O18+O19+O20+O21+O22+O23+O24+O25</f>
        <v>5139144.929999999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479774.34</v>
      </c>
      <c r="C18" s="30">
        <f t="shared" si="3"/>
        <v>331394.47</v>
      </c>
      <c r="D18" s="30">
        <f t="shared" si="3"/>
        <v>331649.15</v>
      </c>
      <c r="E18" s="30">
        <f t="shared" si="3"/>
        <v>121022.17</v>
      </c>
      <c r="F18" s="30">
        <f t="shared" si="3"/>
        <v>259365.77</v>
      </c>
      <c r="G18" s="30">
        <f t="shared" si="3"/>
        <v>339830.34</v>
      </c>
      <c r="H18" s="30">
        <f t="shared" si="3"/>
        <v>59740.78</v>
      </c>
      <c r="I18" s="30">
        <f t="shared" si="3"/>
        <v>315208.89</v>
      </c>
      <c r="J18" s="30">
        <f t="shared" si="3"/>
        <v>294639.22</v>
      </c>
      <c r="K18" s="30">
        <f t="shared" si="3"/>
        <v>402597.72</v>
      </c>
      <c r="L18" s="30">
        <f t="shared" si="3"/>
        <v>353517.63</v>
      </c>
      <c r="M18" s="30">
        <f t="shared" si="3"/>
        <v>173566.63</v>
      </c>
      <c r="N18" s="30">
        <f t="shared" si="3"/>
        <v>94624.53</v>
      </c>
      <c r="O18" s="30">
        <f aca="true" t="shared" si="4" ref="O18:O25">SUM(B18:N18)</f>
        <v>3556931.639999999</v>
      </c>
    </row>
    <row r="19" spans="1:23" ht="18.75" customHeight="1">
      <c r="A19" s="26" t="s">
        <v>35</v>
      </c>
      <c r="B19" s="30">
        <f>IF(B15&lt;&gt;0,ROUND((B15-1)*B18,2),0)</f>
        <v>114033.56</v>
      </c>
      <c r="C19" s="30">
        <f aca="true" t="shared" si="5" ref="C19:N19">IF(C15&lt;&gt;0,ROUND((C15-1)*C18,2),0)</f>
        <v>104577.51</v>
      </c>
      <c r="D19" s="30">
        <f t="shared" si="5"/>
        <v>74300.18</v>
      </c>
      <c r="E19" s="30">
        <f t="shared" si="5"/>
        <v>-2022.95</v>
      </c>
      <c r="F19" s="30">
        <f t="shared" si="5"/>
        <v>162297.97</v>
      </c>
      <c r="G19" s="30">
        <f t="shared" si="5"/>
        <v>195974.58</v>
      </c>
      <c r="H19" s="30">
        <f t="shared" si="5"/>
        <v>40292.38</v>
      </c>
      <c r="I19" s="30">
        <f t="shared" si="5"/>
        <v>105930</v>
      </c>
      <c r="J19" s="30">
        <f t="shared" si="5"/>
        <v>83196.6</v>
      </c>
      <c r="K19" s="30">
        <f t="shared" si="5"/>
        <v>92425.64</v>
      </c>
      <c r="L19" s="30">
        <f t="shared" si="5"/>
        <v>121294.31</v>
      </c>
      <c r="M19" s="30">
        <f t="shared" si="5"/>
        <v>69292.15</v>
      </c>
      <c r="N19" s="30">
        <f t="shared" si="5"/>
        <v>25247.79</v>
      </c>
      <c r="O19" s="30">
        <f t="shared" si="4"/>
        <v>1186839.72</v>
      </c>
      <c r="W19" s="62"/>
    </row>
    <row r="20" spans="1:15" ht="18.75" customHeight="1">
      <c r="A20" s="26" t="s">
        <v>36</v>
      </c>
      <c r="B20" s="30">
        <v>26066.27</v>
      </c>
      <c r="C20" s="30">
        <v>22021.95</v>
      </c>
      <c r="D20" s="30">
        <v>13297.61</v>
      </c>
      <c r="E20" s="30">
        <v>5065.87</v>
      </c>
      <c r="F20" s="30">
        <v>12914.57</v>
      </c>
      <c r="G20" s="30">
        <v>18633.63</v>
      </c>
      <c r="H20" s="30">
        <v>2366.07</v>
      </c>
      <c r="I20" s="30">
        <v>13535.26</v>
      </c>
      <c r="J20" s="30">
        <v>15110.52</v>
      </c>
      <c r="K20" s="30">
        <v>19913.35</v>
      </c>
      <c r="L20" s="30">
        <v>22218.14</v>
      </c>
      <c r="M20" s="30">
        <v>9964.96</v>
      </c>
      <c r="N20" s="30">
        <v>4776.23</v>
      </c>
      <c r="O20" s="30">
        <f t="shared" si="4"/>
        <v>185884.43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-5545.42</v>
      </c>
      <c r="E22" s="30">
        <v>0</v>
      </c>
      <c r="F22" s="30">
        <v>-2337.29</v>
      </c>
      <c r="G22" s="30">
        <v>0</v>
      </c>
      <c r="H22" s="30">
        <v>-3089.68</v>
      </c>
      <c r="I22" s="30">
        <v>0</v>
      </c>
      <c r="J22" s="30">
        <v>-7375.03</v>
      </c>
      <c r="K22" s="30">
        <v>-1511.61</v>
      </c>
      <c r="L22" s="30">
        <v>-293.29</v>
      </c>
      <c r="M22" s="30">
        <v>0</v>
      </c>
      <c r="N22" s="30">
        <v>0</v>
      </c>
      <c r="O22" s="30">
        <f t="shared" si="4"/>
        <v>-20578.710000000003</v>
      </c>
    </row>
    <row r="23" spans="1:26" ht="18.75" customHeight="1">
      <c r="A23" s="26" t="s">
        <v>69</v>
      </c>
      <c r="B23" s="30">
        <v>-1357.02</v>
      </c>
      <c r="C23" s="30">
        <v>-74.16</v>
      </c>
      <c r="D23" s="30">
        <v>-3473.92</v>
      </c>
      <c r="E23" s="30">
        <v>-283.76</v>
      </c>
      <c r="F23" s="30">
        <v>-537.88</v>
      </c>
      <c r="G23" s="30">
        <v>-414.7</v>
      </c>
      <c r="H23" s="30">
        <v>-1045.07</v>
      </c>
      <c r="I23" s="30">
        <v>0</v>
      </c>
      <c r="J23" s="30">
        <v>-4419.02</v>
      </c>
      <c r="K23" s="30">
        <v>-604.71</v>
      </c>
      <c r="L23" s="30">
        <v>-224.82</v>
      </c>
      <c r="M23" s="30">
        <v>0</v>
      </c>
      <c r="N23" s="30">
        <v>-323.85</v>
      </c>
      <c r="O23" s="30">
        <f t="shared" si="4"/>
        <v>-12758.910000000002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34834.37</v>
      </c>
      <c r="C25" s="30">
        <v>15077.15</v>
      </c>
      <c r="D25" s="30">
        <v>18986.06</v>
      </c>
      <c r="E25" s="30">
        <v>4590.67</v>
      </c>
      <c r="F25" s="30">
        <v>16150.44</v>
      </c>
      <c r="G25" s="30">
        <v>19069.02</v>
      </c>
      <c r="H25" s="30">
        <v>4962.26</v>
      </c>
      <c r="I25" s="30">
        <v>23750.46</v>
      </c>
      <c r="J25" s="30">
        <v>14582.88</v>
      </c>
      <c r="K25" s="30">
        <v>25068.62</v>
      </c>
      <c r="L25" s="30">
        <v>23755.16</v>
      </c>
      <c r="M25" s="30">
        <v>16875.09</v>
      </c>
      <c r="N25" s="30">
        <v>5006.13</v>
      </c>
      <c r="O25" s="30">
        <f t="shared" si="4"/>
        <v>222708.31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-53222.4</v>
      </c>
      <c r="C27" s="30">
        <f>+C28+C30+C42+C43+C46-C47</f>
        <v>-49425.2</v>
      </c>
      <c r="D27" s="30">
        <f t="shared" si="6"/>
        <v>-45908.240000000005</v>
      </c>
      <c r="E27" s="30">
        <f t="shared" si="6"/>
        <v>-7893.6</v>
      </c>
      <c r="F27" s="30">
        <f t="shared" si="6"/>
        <v>-27051.2</v>
      </c>
      <c r="G27" s="30">
        <f t="shared" si="6"/>
        <v>-41016.8</v>
      </c>
      <c r="H27" s="30">
        <f t="shared" si="6"/>
        <v>-17599.8</v>
      </c>
      <c r="I27" s="30">
        <f t="shared" si="6"/>
        <v>-47863.2</v>
      </c>
      <c r="J27" s="30">
        <f t="shared" si="6"/>
        <v>-32326.8</v>
      </c>
      <c r="K27" s="30">
        <f t="shared" si="6"/>
        <v>-35472.8</v>
      </c>
      <c r="L27" s="30">
        <f t="shared" si="6"/>
        <v>-28481.2</v>
      </c>
      <c r="M27" s="30">
        <f t="shared" si="6"/>
        <v>-12196.8</v>
      </c>
      <c r="N27" s="30">
        <f t="shared" si="6"/>
        <v>-11180.4</v>
      </c>
      <c r="O27" s="30">
        <f t="shared" si="6"/>
        <v>-409638.44000000006</v>
      </c>
    </row>
    <row r="28" spans="1:15" ht="18.75" customHeight="1">
      <c r="A28" s="26" t="s">
        <v>40</v>
      </c>
      <c r="B28" s="31">
        <f>+B29</f>
        <v>-53222.4</v>
      </c>
      <c r="C28" s="31">
        <f>+C29</f>
        <v>-49425.2</v>
      </c>
      <c r="D28" s="31">
        <f aca="true" t="shared" si="7" ref="D28:O28">+D29</f>
        <v>-43850.4</v>
      </c>
      <c r="E28" s="31">
        <f t="shared" si="7"/>
        <v>-7893.6</v>
      </c>
      <c r="F28" s="31">
        <f t="shared" si="7"/>
        <v>-27051.2</v>
      </c>
      <c r="G28" s="31">
        <f t="shared" si="7"/>
        <v>-41016.8</v>
      </c>
      <c r="H28" s="31">
        <f t="shared" si="7"/>
        <v>-7141.2</v>
      </c>
      <c r="I28" s="31">
        <f t="shared" si="7"/>
        <v>-47863.2</v>
      </c>
      <c r="J28" s="31">
        <f t="shared" si="7"/>
        <v>-32326.8</v>
      </c>
      <c r="K28" s="31">
        <f t="shared" si="7"/>
        <v>-35472.8</v>
      </c>
      <c r="L28" s="31">
        <f t="shared" si="7"/>
        <v>-28481.2</v>
      </c>
      <c r="M28" s="31">
        <f t="shared" si="7"/>
        <v>-12196.8</v>
      </c>
      <c r="N28" s="31">
        <f t="shared" si="7"/>
        <v>-11180.4</v>
      </c>
      <c r="O28" s="31">
        <f t="shared" si="7"/>
        <v>-397122.00000000006</v>
      </c>
    </row>
    <row r="29" spans="1:26" ht="18.75" customHeight="1">
      <c r="A29" s="27" t="s">
        <v>41</v>
      </c>
      <c r="B29" s="16">
        <f>ROUND((-B9)*$G$3,2)</f>
        <v>-53222.4</v>
      </c>
      <c r="C29" s="16">
        <f aca="true" t="shared" si="8" ref="C29:N29">ROUND((-C9)*$G$3,2)</f>
        <v>-49425.2</v>
      </c>
      <c r="D29" s="16">
        <f t="shared" si="8"/>
        <v>-43850.4</v>
      </c>
      <c r="E29" s="16">
        <f t="shared" si="8"/>
        <v>-7893.6</v>
      </c>
      <c r="F29" s="16">
        <f t="shared" si="8"/>
        <v>-27051.2</v>
      </c>
      <c r="G29" s="16">
        <f t="shared" si="8"/>
        <v>-41016.8</v>
      </c>
      <c r="H29" s="16">
        <f t="shared" si="8"/>
        <v>-7141.2</v>
      </c>
      <c r="I29" s="16">
        <f t="shared" si="8"/>
        <v>-47863.2</v>
      </c>
      <c r="J29" s="16">
        <f t="shared" si="8"/>
        <v>-32326.8</v>
      </c>
      <c r="K29" s="16">
        <f t="shared" si="8"/>
        <v>-35472.8</v>
      </c>
      <c r="L29" s="16">
        <f t="shared" si="8"/>
        <v>-28481.2</v>
      </c>
      <c r="M29" s="16">
        <f t="shared" si="8"/>
        <v>-12196.8</v>
      </c>
      <c r="N29" s="16">
        <f t="shared" si="8"/>
        <v>-11180.4</v>
      </c>
      <c r="O29" s="32">
        <f aca="true" t="shared" si="9" ref="O29:O47">SUM(B29:N29)</f>
        <v>-397122.00000000006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-9960.57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-9960.57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-9960.57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-9960.57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-2057.84</v>
      </c>
      <c r="E42" s="35">
        <v>0</v>
      </c>
      <c r="F42" s="35">
        <v>0</v>
      </c>
      <c r="G42" s="35">
        <v>0</v>
      </c>
      <c r="H42" s="35">
        <v>-498.03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-2555.87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602385.19</v>
      </c>
      <c r="C45" s="36">
        <f t="shared" si="11"/>
        <v>426254.18000000005</v>
      </c>
      <c r="D45" s="36">
        <f t="shared" si="11"/>
        <v>384646.65</v>
      </c>
      <c r="E45" s="36">
        <f t="shared" si="11"/>
        <v>121819.62999999999</v>
      </c>
      <c r="F45" s="36">
        <f t="shared" si="11"/>
        <v>422143.61</v>
      </c>
      <c r="G45" s="36">
        <f t="shared" si="11"/>
        <v>533417.3</v>
      </c>
      <c r="H45" s="36">
        <f t="shared" si="11"/>
        <v>86968.17</v>
      </c>
      <c r="I45" s="36">
        <f t="shared" si="11"/>
        <v>411902.64</v>
      </c>
      <c r="J45" s="36">
        <f t="shared" si="11"/>
        <v>364749.5999999999</v>
      </c>
      <c r="K45" s="36">
        <f t="shared" si="11"/>
        <v>503757.44</v>
      </c>
      <c r="L45" s="36">
        <f t="shared" si="11"/>
        <v>493127.16</v>
      </c>
      <c r="M45" s="36">
        <f t="shared" si="11"/>
        <v>258843.26</v>
      </c>
      <c r="N45" s="36">
        <f t="shared" si="11"/>
        <v>119491.66</v>
      </c>
      <c r="O45" s="36">
        <f>SUM(B45:N45)</f>
        <v>4729506.489999999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602385.19</v>
      </c>
      <c r="C51" s="51">
        <f t="shared" si="12"/>
        <v>426254.19</v>
      </c>
      <c r="D51" s="51">
        <f t="shared" si="12"/>
        <v>384646.65</v>
      </c>
      <c r="E51" s="51">
        <f t="shared" si="12"/>
        <v>121819.63</v>
      </c>
      <c r="F51" s="51">
        <f t="shared" si="12"/>
        <v>422143.61</v>
      </c>
      <c r="G51" s="51">
        <f t="shared" si="12"/>
        <v>533417.3</v>
      </c>
      <c r="H51" s="51">
        <f t="shared" si="12"/>
        <v>86968.17</v>
      </c>
      <c r="I51" s="51">
        <f t="shared" si="12"/>
        <v>411902.64</v>
      </c>
      <c r="J51" s="51">
        <f t="shared" si="12"/>
        <v>364749.6</v>
      </c>
      <c r="K51" s="51">
        <f t="shared" si="12"/>
        <v>503757.45</v>
      </c>
      <c r="L51" s="51">
        <f t="shared" si="12"/>
        <v>493127.16</v>
      </c>
      <c r="M51" s="51">
        <f t="shared" si="12"/>
        <v>258843.26</v>
      </c>
      <c r="N51" s="51">
        <f t="shared" si="12"/>
        <v>119491.66</v>
      </c>
      <c r="O51" s="36">
        <f t="shared" si="12"/>
        <v>4729506.510000001</v>
      </c>
      <c r="Q51"/>
    </row>
    <row r="52" spans="1:18" ht="18.75" customHeight="1">
      <c r="A52" s="26" t="s">
        <v>57</v>
      </c>
      <c r="B52" s="51">
        <v>499544.98</v>
      </c>
      <c r="C52" s="51">
        <v>313180.5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812725.48</v>
      </c>
      <c r="P52"/>
      <c r="Q52"/>
      <c r="R52" s="43"/>
    </row>
    <row r="53" spans="1:16" ht="18.75" customHeight="1">
      <c r="A53" s="26" t="s">
        <v>58</v>
      </c>
      <c r="B53" s="51">
        <v>102840.21</v>
      </c>
      <c r="C53" s="51">
        <v>113073.69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215913.90000000002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384646.65</v>
      </c>
      <c r="E54" s="52">
        <v>0</v>
      </c>
      <c r="F54" s="52">
        <v>0</v>
      </c>
      <c r="G54" s="52">
        <v>0</v>
      </c>
      <c r="H54" s="51">
        <v>86968.17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471614.82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121819.63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121819.63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422143.61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422143.61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533417.3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533417.3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411902.64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411902.64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364749.6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364749.6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503757.45</v>
      </c>
      <c r="L60" s="31">
        <v>493127.16</v>
      </c>
      <c r="M60" s="52">
        <v>0</v>
      </c>
      <c r="N60" s="52">
        <v>0</v>
      </c>
      <c r="O60" s="36">
        <f t="shared" si="13"/>
        <v>996884.61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258843.26</v>
      </c>
      <c r="N61" s="52">
        <v>0</v>
      </c>
      <c r="O61" s="36">
        <f t="shared" si="13"/>
        <v>258843.26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119491.66</v>
      </c>
      <c r="O62" s="55">
        <f t="shared" si="13"/>
        <v>119491.66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2021-07-15T14:32:09Z</dcterms:modified>
  <cp:category/>
  <cp:version/>
  <cp:contentType/>
  <cp:contentStatus/>
</cp:coreProperties>
</file>