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<sst xmlns="http://schemas.openxmlformats.org/spreadsheetml/2006/main" count="80" uniqueCount="77">
  <si>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</si>
  <si>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</si>
  <si>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</si>
  <si>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</si>
  <si>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</si>
  <si>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</si>
  <si>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</si>
  <si>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</si>
  <si>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</si>
  <si>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</si>
  <si>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</si>
  <si>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</si>
  <si>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</si>
  <si>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</si>
  <si>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</si>
  <si>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</si>
  <si>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</si>
  <si>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</si>
  <si>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</si>
  <si>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</si>
  <si>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</si>
  <si>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</si>
  <si>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</si>
  <si>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</si>
  <si>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</si>
  <si>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</si>
  <si>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</si>
  <si>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</si>
  <si>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</si>
  <si>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</si>
  <si>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</si>
  <si>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</si>
  <si>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</si>
  <si>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</si>
  <si>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</si>
  <si>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</si>
  <si>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</si>
  <si>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</si>
  <si>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</si>
  <si>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</si>
  <si>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</si>
  <si>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</si>
  <si>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</si>
  <si>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</si>
  <si>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</si>
  <si>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</si>
  <si>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</si>
  <si>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</si>
  <si>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</si>
  <si>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</si>
  <si>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</si>
  <si>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</si>
  <si>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</si>
  <si>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</si>
  <si>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</si>
  <si>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</si>
  <si>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</si>
  <si>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</si>
  <si>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</si>
  <si>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</si>
  <si>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</si>
  <si>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</si>
  <si>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</si>
  <si>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</si>
  <si>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</si>
  <si>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</si>
  <si>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</si>
  <si>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</si>
  <si>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</si>
  <si>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</si>
  <si>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</si>
  <si>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</si>
  <si>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</si>
  <si>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03/07/21 - VENCIMENTO 12/07/21</t>
  </si>
  <si>
    <t>5.2.10. Maggi Adm. de Consórcios LTDA</t>
  </si>
  <si>
    <t>5.3. Revisão de Remuneração pelo Transporte Coletivo (1)</t>
  </si>
  <si>
    <t>Nota: (1) Revisões do período de 19/03 a 03/12 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</si>
</sst>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219762</v>
      </c>
      <c r="C7" s="9">
        <f t="shared" si="0"/>
        <v>147485</v>
      </c>
      <c r="D7" s="9">
        <f t="shared" si="0"/>
        <v>169357</v>
      </c>
      <c r="E7" s="9">
        <f t="shared" si="0"/>
        <v>36571</v>
      </c>
      <c r="F7" s="9">
        <f t="shared" si="0"/>
        <v>111718</v>
      </c>
      <c r="G7" s="9">
        <f t="shared" si="0"/>
        <v>182958</v>
      </c>
      <c r="H7" s="9">
        <f t="shared" si="0"/>
        <v>24708</v>
      </c>
      <c r="I7" s="9">
        <f t="shared" si="0"/>
        <v>140325</v>
      </c>
      <c r="J7" s="9">
        <f t="shared" si="0"/>
        <v>130887</v>
      </c>
      <c r="K7" s="9">
        <f t="shared" si="0"/>
        <v>192860</v>
      </c>
      <c r="L7" s="9">
        <f t="shared" si="0"/>
        <v>149499</v>
      </c>
      <c r="M7" s="9">
        <f t="shared" si="0"/>
        <v>61988</v>
      </c>
      <c r="N7" s="9">
        <f t="shared" si="0"/>
        <v>38116</v>
      </c>
      <c r="O7" s="9">
        <f t="shared" si="0"/>
        <v>1606234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11436</v>
      </c>
      <c r="C8" s="11">
        <f t="shared" si="1"/>
        <v>10792</v>
      </c>
      <c r="D8" s="11">
        <f t="shared" si="1"/>
        <v>9137</v>
      </c>
      <c r="E8" s="11">
        <f t="shared" si="1"/>
        <v>1779</v>
      </c>
      <c r="F8" s="11">
        <f t="shared" si="1"/>
        <v>5612</v>
      </c>
      <c r="G8" s="11">
        <f t="shared" si="1"/>
        <v>9181</v>
      </c>
      <c r="H8" s="11">
        <f t="shared" si="1"/>
        <v>1735</v>
      </c>
      <c r="I8" s="11">
        <f t="shared" si="1"/>
        <v>10403</v>
      </c>
      <c r="J8" s="11">
        <f t="shared" si="1"/>
        <v>7079</v>
      </c>
      <c r="K8" s="11">
        <f t="shared" si="1"/>
        <v>7611</v>
      </c>
      <c r="L8" s="11">
        <f t="shared" si="1"/>
        <v>6456</v>
      </c>
      <c r="M8" s="11">
        <f t="shared" si="1"/>
        <v>2697</v>
      </c>
      <c r="N8" s="11">
        <f t="shared" si="1"/>
        <v>2531</v>
      </c>
      <c r="O8" s="11">
        <f t="shared" si="1"/>
        <v>86449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11436</v>
      </c>
      <c r="C9" s="11">
        <v>10792</v>
      </c>
      <c r="D9" s="11">
        <v>9137</v>
      </c>
      <c r="E9" s="11">
        <v>1779</v>
      </c>
      <c r="F9" s="11">
        <v>5612</v>
      </c>
      <c r="G9" s="11">
        <v>9181</v>
      </c>
      <c r="H9" s="11">
        <v>1716</v>
      </c>
      <c r="I9" s="11">
        <v>10403</v>
      </c>
      <c r="J9" s="11">
        <v>7079</v>
      </c>
      <c r="K9" s="11">
        <v>7604</v>
      </c>
      <c r="L9" s="11">
        <v>6456</v>
      </c>
      <c r="M9" s="11">
        <v>2695</v>
      </c>
      <c r="N9" s="11">
        <v>2531</v>
      </c>
      <c r="O9" s="11">
        <f>SUM(B9:N9)</f>
        <v>86421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19</v>
      </c>
      <c r="I10" s="13">
        <v>0</v>
      </c>
      <c r="J10" s="13">
        <v>0</v>
      </c>
      <c r="K10" s="13">
        <v>7</v>
      </c>
      <c r="L10" s="13">
        <v>0</v>
      </c>
      <c r="M10" s="13">
        <v>2</v>
      </c>
      <c r="N10" s="13">
        <v>0</v>
      </c>
      <c r="O10" s="11">
        <f>SUM(B10:N10)</f>
        <v>28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208326</v>
      </c>
      <c r="C11" s="13">
        <v>136693</v>
      </c>
      <c r="D11" s="13">
        <v>160220</v>
      </c>
      <c r="E11" s="13">
        <v>34792</v>
      </c>
      <c r="F11" s="13">
        <v>106106</v>
      </c>
      <c r="G11" s="13">
        <v>173777</v>
      </c>
      <c r="H11" s="13">
        <v>22973</v>
      </c>
      <c r="I11" s="13">
        <v>129922</v>
      </c>
      <c r="J11" s="13">
        <v>123808</v>
      </c>
      <c r="K11" s="13">
        <v>185249</v>
      </c>
      <c r="L11" s="13">
        <v>143043</v>
      </c>
      <c r="M11" s="13">
        <v>59291</v>
      </c>
      <c r="N11" s="13">
        <v>35585</v>
      </c>
      <c r="O11" s="11">
        <f>SUM(B11:N11)</f>
        <v>1519785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1.302545666773394</v>
      </c>
      <c r="C15" s="19">
        <v>1.360329626181139</v>
      </c>
      <c r="D15" s="19">
        <v>1.258872923658016</v>
      </c>
      <c r="E15" s="19">
        <v>1.000455693761769</v>
      </c>
      <c r="F15" s="19">
        <v>1.753777409104013</v>
      </c>
      <c r="G15" s="19">
        <v>1.645940348978631</v>
      </c>
      <c r="H15" s="19">
        <v>1.722337999848538</v>
      </c>
      <c r="I15" s="19">
        <v>1.407869382336164</v>
      </c>
      <c r="J15" s="19">
        <v>1.321813950535506</v>
      </c>
      <c r="K15" s="19">
        <v>1.267259946839768</v>
      </c>
      <c r="L15" s="19">
        <v>1.359165662666754</v>
      </c>
      <c r="M15" s="19">
        <v>1.428071042011806</v>
      </c>
      <c r="N15" s="19">
        <v>1.318715540477317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696167.82</v>
      </c>
      <c r="C17" s="24">
        <f aca="true" t="shared" si="2" ref="C17:N17">C18+C19+C20+C21+C22+C23+C24+C25</f>
        <v>496040.68000000005</v>
      </c>
      <c r="D17" s="24">
        <f t="shared" si="2"/>
        <v>450161.85</v>
      </c>
      <c r="E17" s="24">
        <f t="shared" si="2"/>
        <v>135791.02</v>
      </c>
      <c r="F17" s="24">
        <f t="shared" si="2"/>
        <v>481785.37000000005</v>
      </c>
      <c r="G17" s="24">
        <f t="shared" si="2"/>
        <v>611462.47</v>
      </c>
      <c r="H17" s="24">
        <f t="shared" si="2"/>
        <v>113245.26</v>
      </c>
      <c r="I17" s="24">
        <f t="shared" si="2"/>
        <v>484101.7</v>
      </c>
      <c r="J17" s="24">
        <f t="shared" si="2"/>
        <v>412857.92</v>
      </c>
      <c r="K17" s="24">
        <f t="shared" si="2"/>
        <v>571856.68</v>
      </c>
      <c r="L17" s="24">
        <f t="shared" si="2"/>
        <v>544360.5</v>
      </c>
      <c r="M17" s="24">
        <f t="shared" si="2"/>
        <v>278471.57</v>
      </c>
      <c r="N17" s="24">
        <f t="shared" si="2"/>
        <v>139035.73</v>
      </c>
      <c r="O17" s="24">
        <f>O18+O19+O20+O21+O22+O23+O24+O25</f>
        <v>5415338.57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484619.16</v>
      </c>
      <c r="C18" s="30">
        <f t="shared" si="3"/>
        <v>335897.09</v>
      </c>
      <c r="D18" s="30">
        <f t="shared" si="3"/>
        <v>338188.99</v>
      </c>
      <c r="E18" s="30">
        <f t="shared" si="3"/>
        <v>124930.19</v>
      </c>
      <c r="F18" s="30">
        <f t="shared" si="3"/>
        <v>258481.94</v>
      </c>
      <c r="G18" s="30">
        <f t="shared" si="3"/>
        <v>347986.12</v>
      </c>
      <c r="H18" s="30">
        <f t="shared" si="3"/>
        <v>63012.81</v>
      </c>
      <c r="I18" s="30">
        <f t="shared" si="3"/>
        <v>317050.31</v>
      </c>
      <c r="J18" s="30">
        <f t="shared" si="3"/>
        <v>297650.13</v>
      </c>
      <c r="K18" s="30">
        <f t="shared" si="3"/>
        <v>414861.15</v>
      </c>
      <c r="L18" s="30">
        <f t="shared" si="3"/>
        <v>366003.45</v>
      </c>
      <c r="M18" s="30">
        <f t="shared" si="3"/>
        <v>175314.46</v>
      </c>
      <c r="N18" s="30">
        <f t="shared" si="3"/>
        <v>97420.68</v>
      </c>
      <c r="O18" s="30">
        <f aca="true" t="shared" si="4" ref="O18:O25">SUM(B18:N18)</f>
        <v>3621416.48</v>
      </c>
    </row>
    <row r="19" spans="1:23" ht="18.75" customHeight="1">
      <c r="A19" s="26" t="s">
        <v>35</v>
      </c>
      <c r="B19" s="30">
        <f>IF(B15&lt;&gt;0,ROUND((B15-1)*B18,2),0)</f>
        <v>146619.43</v>
      </c>
      <c r="C19" s="30">
        <f aca="true" t="shared" si="5" ref="C19:N19">IF(C15&lt;&gt;0,ROUND((C15-1)*C18,2),0)</f>
        <v>121033.67</v>
      </c>
      <c r="D19" s="30">
        <f t="shared" si="5"/>
        <v>87547.97</v>
      </c>
      <c r="E19" s="30">
        <f t="shared" si="5"/>
        <v>56.93</v>
      </c>
      <c r="F19" s="30">
        <f t="shared" si="5"/>
        <v>194837.85</v>
      </c>
      <c r="G19" s="30">
        <f t="shared" si="5"/>
        <v>224778.28</v>
      </c>
      <c r="H19" s="30">
        <f t="shared" si="5"/>
        <v>45516.55</v>
      </c>
      <c r="I19" s="30">
        <f t="shared" si="5"/>
        <v>129315.11</v>
      </c>
      <c r="J19" s="30">
        <f t="shared" si="5"/>
        <v>95787.96</v>
      </c>
      <c r="K19" s="30">
        <f t="shared" si="5"/>
        <v>110875.77</v>
      </c>
      <c r="L19" s="30">
        <f t="shared" si="5"/>
        <v>131455.87</v>
      </c>
      <c r="M19" s="30">
        <f t="shared" si="5"/>
        <v>75047.04</v>
      </c>
      <c r="N19" s="30">
        <f t="shared" si="5"/>
        <v>31049.48</v>
      </c>
      <c r="O19" s="30">
        <f t="shared" si="4"/>
        <v>1393921.9100000001</v>
      </c>
      <c r="W19" s="62"/>
    </row>
    <row r="20" spans="1:15" ht="18.75" customHeight="1">
      <c r="A20" s="26" t="s">
        <v>36</v>
      </c>
      <c r="B20" s="30">
        <v>27838.79</v>
      </c>
      <c r="C20" s="30">
        <v>21424.47</v>
      </c>
      <c r="D20" s="30">
        <v>12965.9</v>
      </c>
      <c r="E20" s="30">
        <v>5155.76</v>
      </c>
      <c r="F20" s="30">
        <v>13311.2</v>
      </c>
      <c r="G20" s="30">
        <v>18287.82</v>
      </c>
      <c r="H20" s="30">
        <v>2547.16</v>
      </c>
      <c r="I20" s="30">
        <v>12644.59</v>
      </c>
      <c r="J20" s="30">
        <v>15137.39</v>
      </c>
      <c r="K20" s="30">
        <v>21221.52</v>
      </c>
      <c r="L20" s="30">
        <v>22098.08</v>
      </c>
      <c r="M20" s="30">
        <v>9893.75</v>
      </c>
      <c r="N20" s="30">
        <v>4477.29</v>
      </c>
      <c r="O20" s="30">
        <f t="shared" si="4"/>
        <v>187003.72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0</v>
      </c>
      <c r="D22" s="30">
        <v>-5545.42</v>
      </c>
      <c r="E22" s="30">
        <v>0</v>
      </c>
      <c r="F22" s="30">
        <v>-2337.29</v>
      </c>
      <c r="G22" s="30">
        <v>0</v>
      </c>
      <c r="H22" s="30">
        <v>-3089.68</v>
      </c>
      <c r="I22" s="30">
        <v>0</v>
      </c>
      <c r="J22" s="30">
        <v>-7375.03</v>
      </c>
      <c r="K22" s="30">
        <v>-1511.61</v>
      </c>
      <c r="L22" s="30">
        <v>-293.29</v>
      </c>
      <c r="M22" s="30">
        <v>0</v>
      </c>
      <c r="N22" s="30">
        <v>0</v>
      </c>
      <c r="O22" s="30">
        <f t="shared" si="4"/>
        <v>-20578.710000000003</v>
      </c>
    </row>
    <row r="23" spans="1:26" ht="18.75" customHeight="1">
      <c r="A23" s="26" t="s">
        <v>69</v>
      </c>
      <c r="B23" s="30">
        <v>0</v>
      </c>
      <c r="C23" s="30">
        <v>-74.16</v>
      </c>
      <c r="D23" s="30">
        <v>-3322.88</v>
      </c>
      <c r="E23" s="30">
        <v>-283.76</v>
      </c>
      <c r="F23" s="30">
        <v>0</v>
      </c>
      <c r="G23" s="30">
        <v>0</v>
      </c>
      <c r="H23" s="30">
        <v>-1045.07</v>
      </c>
      <c r="I23" s="30">
        <v>0</v>
      </c>
      <c r="J23" s="30">
        <v>-4266.64</v>
      </c>
      <c r="K23" s="30">
        <v>0</v>
      </c>
      <c r="L23" s="30">
        <v>0</v>
      </c>
      <c r="M23" s="30">
        <v>0</v>
      </c>
      <c r="N23" s="30">
        <v>-259.08</v>
      </c>
      <c r="O23" s="30">
        <f t="shared" si="4"/>
        <v>-9251.59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34834.37</v>
      </c>
      <c r="C25" s="30">
        <v>15077.15</v>
      </c>
      <c r="D25" s="30">
        <v>18986.06</v>
      </c>
      <c r="E25" s="30">
        <v>4590.67</v>
      </c>
      <c r="F25" s="30">
        <v>16150.44</v>
      </c>
      <c r="G25" s="30">
        <v>19069.02</v>
      </c>
      <c r="H25" s="30">
        <v>4962.26</v>
      </c>
      <c r="I25" s="30">
        <v>23750.46</v>
      </c>
      <c r="J25" s="30">
        <v>14582.88</v>
      </c>
      <c r="K25" s="30">
        <v>25068.62</v>
      </c>
      <c r="L25" s="30">
        <v>23755.16</v>
      </c>
      <c r="M25" s="30">
        <v>16875.09</v>
      </c>
      <c r="N25" s="30">
        <v>5006.13</v>
      </c>
      <c r="O25" s="30">
        <f t="shared" si="4"/>
        <v>222708.31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-50318.4</v>
      </c>
      <c r="C27" s="30">
        <f>+C28+C30+C42+C43+C46-C47</f>
        <v>-47484.8</v>
      </c>
      <c r="D27" s="30">
        <f t="shared" si="6"/>
        <v>-42358.68</v>
      </c>
      <c r="E27" s="30">
        <f t="shared" si="6"/>
        <v>-7827.6</v>
      </c>
      <c r="F27" s="30">
        <f t="shared" si="6"/>
        <v>-24692.8</v>
      </c>
      <c r="G27" s="30">
        <f t="shared" si="6"/>
        <v>-40396.4</v>
      </c>
      <c r="H27" s="30">
        <f t="shared" si="6"/>
        <v>-18920.119999999995</v>
      </c>
      <c r="I27" s="30">
        <f t="shared" si="6"/>
        <v>-45773.2</v>
      </c>
      <c r="J27" s="30">
        <f t="shared" si="6"/>
        <v>-31147.6</v>
      </c>
      <c r="K27" s="30">
        <f t="shared" si="6"/>
        <v>-33457.6</v>
      </c>
      <c r="L27" s="30">
        <f t="shared" si="6"/>
        <v>-28406.4</v>
      </c>
      <c r="M27" s="30">
        <f t="shared" si="6"/>
        <v>-11858</v>
      </c>
      <c r="N27" s="30">
        <f t="shared" si="6"/>
        <v>-11136.4</v>
      </c>
      <c r="O27" s="30">
        <f t="shared" si="6"/>
        <v>-393777.99999999994</v>
      </c>
    </row>
    <row r="28" spans="1:15" ht="18.75" customHeight="1">
      <c r="A28" s="26" t="s">
        <v>40</v>
      </c>
      <c r="B28" s="31">
        <f>+B29</f>
        <v>-50318.4</v>
      </c>
      <c r="C28" s="31">
        <f>+C29</f>
        <v>-47484.8</v>
      </c>
      <c r="D28" s="31">
        <f aca="true" t="shared" si="7" ref="D28:O28">+D29</f>
        <v>-40202.8</v>
      </c>
      <c r="E28" s="31">
        <f t="shared" si="7"/>
        <v>-7827.6</v>
      </c>
      <c r="F28" s="31">
        <f t="shared" si="7"/>
        <v>-24692.8</v>
      </c>
      <c r="G28" s="31">
        <f t="shared" si="7"/>
        <v>-40396.4</v>
      </c>
      <c r="H28" s="31">
        <f t="shared" si="7"/>
        <v>-7550.4</v>
      </c>
      <c r="I28" s="31">
        <f t="shared" si="7"/>
        <v>-45773.2</v>
      </c>
      <c r="J28" s="31">
        <f t="shared" si="7"/>
        <v>-31147.6</v>
      </c>
      <c r="K28" s="31">
        <f t="shared" si="7"/>
        <v>-33457.6</v>
      </c>
      <c r="L28" s="31">
        <f t="shared" si="7"/>
        <v>-28406.4</v>
      </c>
      <c r="M28" s="31">
        <f t="shared" si="7"/>
        <v>-11858</v>
      </c>
      <c r="N28" s="31">
        <f t="shared" si="7"/>
        <v>-11136.4</v>
      </c>
      <c r="O28" s="31">
        <f t="shared" si="7"/>
        <v>-380252.39999999997</v>
      </c>
    </row>
    <row r="29" spans="1:26" ht="18.75" customHeight="1">
      <c r="A29" s="27" t="s">
        <v>41</v>
      </c>
      <c r="B29" s="16">
        <f>ROUND((-B9)*$G$3,2)</f>
        <v>-50318.4</v>
      </c>
      <c r="C29" s="16">
        <f aca="true" t="shared" si="8" ref="C29:N29">ROUND((-C9)*$G$3,2)</f>
        <v>-47484.8</v>
      </c>
      <c r="D29" s="16">
        <f t="shared" si="8"/>
        <v>-40202.8</v>
      </c>
      <c r="E29" s="16">
        <f t="shared" si="8"/>
        <v>-7827.6</v>
      </c>
      <c r="F29" s="16">
        <f t="shared" si="8"/>
        <v>-24692.8</v>
      </c>
      <c r="G29" s="16">
        <f t="shared" si="8"/>
        <v>-40396.4</v>
      </c>
      <c r="H29" s="16">
        <f t="shared" si="8"/>
        <v>-7550.4</v>
      </c>
      <c r="I29" s="16">
        <f t="shared" si="8"/>
        <v>-45773.2</v>
      </c>
      <c r="J29" s="16">
        <f t="shared" si="8"/>
        <v>-31147.6</v>
      </c>
      <c r="K29" s="16">
        <f t="shared" si="8"/>
        <v>-33457.6</v>
      </c>
      <c r="L29" s="16">
        <f t="shared" si="8"/>
        <v>-28406.4</v>
      </c>
      <c r="M29" s="16">
        <f t="shared" si="8"/>
        <v>-11858</v>
      </c>
      <c r="N29" s="16">
        <f t="shared" si="8"/>
        <v>-11136.4</v>
      </c>
      <c r="O29" s="32">
        <f aca="true" t="shared" si="9" ref="O29:O47">SUM(B29:N29)</f>
        <v>-380252.39999999997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-10828.3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-10828.3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-10828.3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-10828.3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-2155.88</v>
      </c>
      <c r="E42" s="35">
        <v>0</v>
      </c>
      <c r="F42" s="35">
        <v>0</v>
      </c>
      <c r="G42" s="35">
        <v>0</v>
      </c>
      <c r="H42" s="35">
        <v>-541.42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-2697.3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645849.4199999999</v>
      </c>
      <c r="C45" s="36">
        <f t="shared" si="11"/>
        <v>448555.88000000006</v>
      </c>
      <c r="D45" s="36">
        <f t="shared" si="11"/>
        <v>407803.17</v>
      </c>
      <c r="E45" s="36">
        <f t="shared" si="11"/>
        <v>127963.41999999998</v>
      </c>
      <c r="F45" s="36">
        <f t="shared" si="11"/>
        <v>457092.57000000007</v>
      </c>
      <c r="G45" s="36">
        <f t="shared" si="11"/>
        <v>571066.07</v>
      </c>
      <c r="H45" s="36">
        <f t="shared" si="11"/>
        <v>94325.14</v>
      </c>
      <c r="I45" s="36">
        <f t="shared" si="11"/>
        <v>438328.5</v>
      </c>
      <c r="J45" s="36">
        <f t="shared" si="11"/>
        <v>381710.32</v>
      </c>
      <c r="K45" s="36">
        <f t="shared" si="11"/>
        <v>538399.0800000001</v>
      </c>
      <c r="L45" s="36">
        <f t="shared" si="11"/>
        <v>515954.1</v>
      </c>
      <c r="M45" s="36">
        <f t="shared" si="11"/>
        <v>266613.57</v>
      </c>
      <c r="N45" s="36">
        <f t="shared" si="11"/>
        <v>127899.33000000002</v>
      </c>
      <c r="O45" s="36">
        <f>SUM(B45:N45)</f>
        <v>5021560.57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645849.4199999999</v>
      </c>
      <c r="C51" s="51">
        <f t="shared" si="12"/>
        <v>448555.88</v>
      </c>
      <c r="D51" s="51">
        <f t="shared" si="12"/>
        <v>407803.18</v>
      </c>
      <c r="E51" s="51">
        <f t="shared" si="12"/>
        <v>127963.42</v>
      </c>
      <c r="F51" s="51">
        <f t="shared" si="12"/>
        <v>457092.56</v>
      </c>
      <c r="G51" s="51">
        <f t="shared" si="12"/>
        <v>571066.06</v>
      </c>
      <c r="H51" s="51">
        <f t="shared" si="12"/>
        <v>94325.14</v>
      </c>
      <c r="I51" s="51">
        <f t="shared" si="12"/>
        <v>438328.5</v>
      </c>
      <c r="J51" s="51">
        <f t="shared" si="12"/>
        <v>381710.32</v>
      </c>
      <c r="K51" s="51">
        <f t="shared" si="12"/>
        <v>538399.07</v>
      </c>
      <c r="L51" s="51">
        <f t="shared" si="12"/>
        <v>515954.1</v>
      </c>
      <c r="M51" s="51">
        <f t="shared" si="12"/>
        <v>266613.58</v>
      </c>
      <c r="N51" s="51">
        <f t="shared" si="12"/>
        <v>127899.34</v>
      </c>
      <c r="O51" s="36">
        <f t="shared" si="12"/>
        <v>5021560.57</v>
      </c>
      <c r="Q51"/>
    </row>
    <row r="52" spans="1:18" ht="18.75" customHeight="1">
      <c r="A52" s="26" t="s">
        <v>57</v>
      </c>
      <c r="B52" s="51">
        <v>535133.49</v>
      </c>
      <c r="C52" s="51">
        <v>329349.23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864482.72</v>
      </c>
      <c r="P52"/>
      <c r="Q52"/>
      <c r="R52" s="43"/>
    </row>
    <row r="53" spans="1:16" ht="18.75" customHeight="1">
      <c r="A53" s="26" t="s">
        <v>58</v>
      </c>
      <c r="B53" s="51">
        <v>110715.93</v>
      </c>
      <c r="C53" s="51">
        <v>119206.65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229922.58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407803.18</v>
      </c>
      <c r="E54" s="52">
        <v>0</v>
      </c>
      <c r="F54" s="52">
        <v>0</v>
      </c>
      <c r="G54" s="52">
        <v>0</v>
      </c>
      <c r="H54" s="51">
        <v>94325.14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502128.32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127963.42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127963.42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457092.56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457092.56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571066.06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571066.06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438328.5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438328.5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381710.32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381710.32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538399.07</v>
      </c>
      <c r="L60" s="31">
        <v>515954.1</v>
      </c>
      <c r="M60" s="52">
        <v>0</v>
      </c>
      <c r="N60" s="52">
        <v>0</v>
      </c>
      <c r="O60" s="36">
        <f t="shared" si="13"/>
        <v>1054353.17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266613.58</v>
      </c>
      <c r="N61" s="52">
        <v>0</v>
      </c>
      <c r="O61" s="36">
        <f t="shared" si="13"/>
        <v>266613.58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127899.34</v>
      </c>
      <c r="O62" s="55">
        <f t="shared" si="13"/>
        <v>127899.34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2021-07-08T13:48:14Z</dcterms:modified>
  <cp:category/>
  <cp:version/>
  <cp:contentType/>
  <cp:contentStatus/>
</cp:coreProperties>
</file>