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<sst xmlns="http://schemas.openxmlformats.org/spreadsheetml/2006/main" count="80" uniqueCount="77">
  <si>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</si>
  <si>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</si>
  <si>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</si>
  <si>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</si>
  <si>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</si>
  <si>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</si>
  <si>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</si>
  <si>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</si>
  <si>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</si>
  <si>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</si>
  <si>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</si>
  <si>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</si>
  <si>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</si>
  <si>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</si>
  <si>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</si>
  <si>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</si>
  <si>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</si>
  <si>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</si>
  <si>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</si>
  <si>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</si>
  <si>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</si>
  <si>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</si>
  <si>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</si>
  <si>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</si>
  <si>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</si>
  <si>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</si>
  <si>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</si>
  <si>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</si>
  <si>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</si>
  <si>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</si>
  <si>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</si>
  <si>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</si>
  <si>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</si>
  <si>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</si>
  <si>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</si>
  <si>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</si>
  <si>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</si>
  <si>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</si>
  <si>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</si>
  <si>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</si>
  <si>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</si>
  <si>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</si>
  <si>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</si>
  <si>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</si>
  <si>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</si>
  <si>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</si>
  <si>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</si>
  <si>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</si>
  <si>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</si>
  <si>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</si>
  <si>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</si>
  <si>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</si>
  <si>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</si>
  <si>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</si>
  <si>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</si>
  <si>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</si>
  <si>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</si>
  <si>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</si>
  <si>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</si>
  <si>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</si>
  <si>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</si>
  <si>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</si>
  <si>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</si>
  <si>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</si>
  <si>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</si>
  <si>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</si>
  <si>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</si>
  <si>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</si>
  <si>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</si>
  <si>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</si>
  <si>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</si>
  <si>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</si>
  <si>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</si>
  <si>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02/07/21 - VENCIMENTO 12/07/21</t>
  </si>
  <si>
    <t>5.2.10. Maggi Adm. de Consórcios LTDA</t>
  </si>
  <si>
    <t>5.3. Revisão de Remuneração pelo Transporte Coletivo (1)</t>
  </si>
  <si>
    <t>Nota: (1) Revisões do período de 19/03 a 03/12 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</si>
</sst>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306494</v>
      </c>
      <c r="C7" s="9">
        <f t="shared" si="0"/>
        <v>215614</v>
      </c>
      <c r="D7" s="9">
        <f t="shared" si="0"/>
        <v>234072</v>
      </c>
      <c r="E7" s="9">
        <f t="shared" si="0"/>
        <v>52095</v>
      </c>
      <c r="F7" s="9">
        <f t="shared" si="0"/>
        <v>159917</v>
      </c>
      <c r="G7" s="9">
        <f t="shared" si="0"/>
        <v>280355</v>
      </c>
      <c r="H7" s="9">
        <f t="shared" si="0"/>
        <v>41608</v>
      </c>
      <c r="I7" s="9">
        <f t="shared" si="0"/>
        <v>205214</v>
      </c>
      <c r="J7" s="9">
        <f t="shared" si="0"/>
        <v>193830</v>
      </c>
      <c r="K7" s="9">
        <f t="shared" si="0"/>
        <v>280210</v>
      </c>
      <c r="L7" s="9">
        <f t="shared" si="0"/>
        <v>215284</v>
      </c>
      <c r="M7" s="9">
        <f t="shared" si="0"/>
        <v>98631</v>
      </c>
      <c r="N7" s="9">
        <f t="shared" si="0"/>
        <v>62162</v>
      </c>
      <c r="O7" s="9">
        <f t="shared" si="0"/>
        <v>2345486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12553</v>
      </c>
      <c r="C8" s="11">
        <f t="shared" si="1"/>
        <v>12275</v>
      </c>
      <c r="D8" s="11">
        <f t="shared" si="1"/>
        <v>9685</v>
      </c>
      <c r="E8" s="11">
        <f t="shared" si="1"/>
        <v>2052</v>
      </c>
      <c r="F8" s="11">
        <f t="shared" si="1"/>
        <v>6243</v>
      </c>
      <c r="G8" s="11">
        <f t="shared" si="1"/>
        <v>10980</v>
      </c>
      <c r="H8" s="11">
        <f t="shared" si="1"/>
        <v>2282</v>
      </c>
      <c r="I8" s="11">
        <f t="shared" si="1"/>
        <v>12438</v>
      </c>
      <c r="J8" s="11">
        <f t="shared" si="1"/>
        <v>8594</v>
      </c>
      <c r="K8" s="11">
        <f t="shared" si="1"/>
        <v>8705</v>
      </c>
      <c r="L8" s="11">
        <f t="shared" si="1"/>
        <v>7062</v>
      </c>
      <c r="M8" s="11">
        <f t="shared" si="1"/>
        <v>3688</v>
      </c>
      <c r="N8" s="11">
        <f t="shared" si="1"/>
        <v>3519</v>
      </c>
      <c r="O8" s="11">
        <f t="shared" si="1"/>
        <v>100076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12553</v>
      </c>
      <c r="C9" s="11">
        <v>12275</v>
      </c>
      <c r="D9" s="11">
        <v>9685</v>
      </c>
      <c r="E9" s="11">
        <v>2052</v>
      </c>
      <c r="F9" s="11">
        <v>6243</v>
      </c>
      <c r="G9" s="11">
        <v>10980</v>
      </c>
      <c r="H9" s="11">
        <v>2266</v>
      </c>
      <c r="I9" s="11">
        <v>12438</v>
      </c>
      <c r="J9" s="11">
        <v>8594</v>
      </c>
      <c r="K9" s="11">
        <v>8700</v>
      </c>
      <c r="L9" s="11">
        <v>7062</v>
      </c>
      <c r="M9" s="11">
        <v>3682</v>
      </c>
      <c r="N9" s="11">
        <v>3519</v>
      </c>
      <c r="O9" s="11">
        <f>SUM(B9:N9)</f>
        <v>100049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16</v>
      </c>
      <c r="I10" s="13">
        <v>0</v>
      </c>
      <c r="J10" s="13">
        <v>0</v>
      </c>
      <c r="K10" s="13">
        <v>5</v>
      </c>
      <c r="L10" s="13">
        <v>0</v>
      </c>
      <c r="M10" s="13">
        <v>6</v>
      </c>
      <c r="N10" s="13">
        <v>0</v>
      </c>
      <c r="O10" s="11">
        <f>SUM(B10:N10)</f>
        <v>27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293941</v>
      </c>
      <c r="C11" s="13">
        <v>203339</v>
      </c>
      <c r="D11" s="13">
        <v>224387</v>
      </c>
      <c r="E11" s="13">
        <v>50043</v>
      </c>
      <c r="F11" s="13">
        <v>153674</v>
      </c>
      <c r="G11" s="13">
        <v>269375</v>
      </c>
      <c r="H11" s="13">
        <v>39326</v>
      </c>
      <c r="I11" s="13">
        <v>192776</v>
      </c>
      <c r="J11" s="13">
        <v>185236</v>
      </c>
      <c r="K11" s="13">
        <v>271505</v>
      </c>
      <c r="L11" s="13">
        <v>208222</v>
      </c>
      <c r="M11" s="13">
        <v>94943</v>
      </c>
      <c r="N11" s="13">
        <v>58643</v>
      </c>
      <c r="O11" s="11">
        <f>SUM(B11:N11)</f>
        <v>2245410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1.302545666773394</v>
      </c>
      <c r="C15" s="19">
        <v>1.360329626181139</v>
      </c>
      <c r="D15" s="19">
        <v>1.315950279933014</v>
      </c>
      <c r="E15" s="19">
        <v>1.016856574014909</v>
      </c>
      <c r="F15" s="19">
        <v>1.753777409104013</v>
      </c>
      <c r="G15" s="19">
        <v>1.642931330910818</v>
      </c>
      <c r="H15" s="19">
        <v>1.706536767869706</v>
      </c>
      <c r="I15" s="19">
        <v>1.398001151252798</v>
      </c>
      <c r="J15" s="19">
        <v>1.399967467966776</v>
      </c>
      <c r="K15" s="19">
        <v>1.26488232662838</v>
      </c>
      <c r="L15" s="19">
        <v>1.356391869108637</v>
      </c>
      <c r="M15" s="19">
        <v>1.401722863548365</v>
      </c>
      <c r="N15" s="19">
        <v>1.354844726039621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954092.69</v>
      </c>
      <c r="C17" s="24">
        <f aca="true" t="shared" si="2" ref="C17:N17">C18+C19+C20+C21+C22+C23+C24+C25</f>
        <v>712146.03</v>
      </c>
      <c r="D17" s="24">
        <f t="shared" si="2"/>
        <v>646257.08</v>
      </c>
      <c r="E17" s="24">
        <f t="shared" si="2"/>
        <v>194245.34000000003</v>
      </c>
      <c r="F17" s="24">
        <f t="shared" si="2"/>
        <v>682568.75</v>
      </c>
      <c r="G17" s="24">
        <f t="shared" si="2"/>
        <v>923875.0199999999</v>
      </c>
      <c r="H17" s="24">
        <f t="shared" si="2"/>
        <v>187040.43000000002</v>
      </c>
      <c r="I17" s="24">
        <f t="shared" si="2"/>
        <v>688101.1900000001</v>
      </c>
      <c r="J17" s="24">
        <f t="shared" si="2"/>
        <v>647248.9099999999</v>
      </c>
      <c r="K17" s="24">
        <f t="shared" si="2"/>
        <v>821071.42</v>
      </c>
      <c r="L17" s="24">
        <f t="shared" si="2"/>
        <v>772506.8500000001</v>
      </c>
      <c r="M17" s="24">
        <f t="shared" si="2"/>
        <v>423271.69</v>
      </c>
      <c r="N17" s="24">
        <f t="shared" si="2"/>
        <v>229937.03</v>
      </c>
      <c r="O17" s="24">
        <f>O18+O19+O20+O21+O22+O23+O24+O25</f>
        <v>7882362.430000001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675880.57</v>
      </c>
      <c r="C18" s="30">
        <f t="shared" si="3"/>
        <v>491060.89</v>
      </c>
      <c r="D18" s="30">
        <f t="shared" si="3"/>
        <v>467418.38</v>
      </c>
      <c r="E18" s="30">
        <f t="shared" si="3"/>
        <v>177961.73</v>
      </c>
      <c r="F18" s="30">
        <f t="shared" si="3"/>
        <v>369999.96</v>
      </c>
      <c r="G18" s="30">
        <f t="shared" si="3"/>
        <v>533235.21</v>
      </c>
      <c r="H18" s="30">
        <f t="shared" si="3"/>
        <v>106112.88</v>
      </c>
      <c r="I18" s="30">
        <f t="shared" si="3"/>
        <v>463660.51</v>
      </c>
      <c r="J18" s="30">
        <f t="shared" si="3"/>
        <v>440788.8</v>
      </c>
      <c r="K18" s="30">
        <f t="shared" si="3"/>
        <v>602759.73</v>
      </c>
      <c r="L18" s="30">
        <f t="shared" si="3"/>
        <v>527058.29</v>
      </c>
      <c r="M18" s="30">
        <f t="shared" si="3"/>
        <v>278948.19</v>
      </c>
      <c r="N18" s="30">
        <f t="shared" si="3"/>
        <v>158879.86</v>
      </c>
      <c r="O18" s="30">
        <f aca="true" t="shared" si="4" ref="O18:O25">SUM(B18:N18)</f>
        <v>5293765.000000001</v>
      </c>
    </row>
    <row r="19" spans="1:23" ht="18.75" customHeight="1">
      <c r="A19" s="26" t="s">
        <v>35</v>
      </c>
      <c r="B19" s="30">
        <f>IF(B15&lt;&gt;0,ROUND((B15-1)*B18,2),0)</f>
        <v>204484.74</v>
      </c>
      <c r="C19" s="30">
        <f aca="true" t="shared" si="5" ref="C19:N19">IF(C15&lt;&gt;0,ROUND((C15-1)*C18,2),0)</f>
        <v>176943.79</v>
      </c>
      <c r="D19" s="30">
        <f t="shared" si="5"/>
        <v>147680.97</v>
      </c>
      <c r="E19" s="30">
        <f t="shared" si="5"/>
        <v>2999.83</v>
      </c>
      <c r="F19" s="30">
        <f t="shared" si="5"/>
        <v>278897.61</v>
      </c>
      <c r="G19" s="30">
        <f t="shared" si="5"/>
        <v>342833.62</v>
      </c>
      <c r="H19" s="30">
        <f t="shared" si="5"/>
        <v>74972.65</v>
      </c>
      <c r="I19" s="30">
        <f t="shared" si="5"/>
        <v>184537.42</v>
      </c>
      <c r="J19" s="30">
        <f t="shared" si="5"/>
        <v>176301.18</v>
      </c>
      <c r="K19" s="30">
        <f t="shared" si="5"/>
        <v>159660.4</v>
      </c>
      <c r="L19" s="30">
        <f t="shared" si="5"/>
        <v>187839.29</v>
      </c>
      <c r="M19" s="30">
        <f t="shared" si="5"/>
        <v>112059.87</v>
      </c>
      <c r="N19" s="30">
        <f t="shared" si="5"/>
        <v>56377.68</v>
      </c>
      <c r="O19" s="30">
        <f t="shared" si="4"/>
        <v>2105589.05</v>
      </c>
      <c r="W19" s="62"/>
    </row>
    <row r="20" spans="1:15" ht="18.75" customHeight="1">
      <c r="A20" s="26" t="s">
        <v>36</v>
      </c>
      <c r="B20" s="30">
        <v>36636.94</v>
      </c>
      <c r="C20" s="30">
        <v>26455.9</v>
      </c>
      <c r="D20" s="30">
        <v>18263.86</v>
      </c>
      <c r="E20" s="30">
        <v>7564.7</v>
      </c>
      <c r="F20" s="30">
        <v>18516.8</v>
      </c>
      <c r="G20" s="30">
        <v>27395.94</v>
      </c>
      <c r="H20" s="30">
        <v>3786.16</v>
      </c>
      <c r="I20" s="30">
        <v>15037.05</v>
      </c>
      <c r="J20" s="30">
        <v>23971.74</v>
      </c>
      <c r="K20" s="30">
        <v>33753.05</v>
      </c>
      <c r="L20" s="30">
        <v>32881.11</v>
      </c>
      <c r="M20" s="30">
        <v>14047.31</v>
      </c>
      <c r="N20" s="30">
        <v>8332.13</v>
      </c>
      <c r="O20" s="30">
        <f t="shared" si="4"/>
        <v>266642.69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0</v>
      </c>
      <c r="D22" s="30">
        <v>-5545.42</v>
      </c>
      <c r="E22" s="30">
        <v>0</v>
      </c>
      <c r="F22" s="30">
        <v>-2337.29</v>
      </c>
      <c r="G22" s="30">
        <v>0</v>
      </c>
      <c r="H22" s="30">
        <v>-3089.68</v>
      </c>
      <c r="I22" s="30">
        <v>0</v>
      </c>
      <c r="J22" s="30">
        <v>-7375.03</v>
      </c>
      <c r="K22" s="30">
        <v>-1511.61</v>
      </c>
      <c r="L22" s="30">
        <v>-293.29</v>
      </c>
      <c r="M22" s="30">
        <v>0</v>
      </c>
      <c r="N22" s="30">
        <v>0</v>
      </c>
      <c r="O22" s="30">
        <f t="shared" si="4"/>
        <v>-20578.710000000003</v>
      </c>
    </row>
    <row r="23" spans="1:26" ht="18.75" customHeight="1">
      <c r="A23" s="26" t="s">
        <v>69</v>
      </c>
      <c r="B23" s="30">
        <v>0</v>
      </c>
      <c r="C23" s="30">
        <v>-74.16</v>
      </c>
      <c r="D23" s="30">
        <v>-1888</v>
      </c>
      <c r="E23" s="30">
        <v>-212.82</v>
      </c>
      <c r="F23" s="30">
        <v>0</v>
      </c>
      <c r="G23" s="30">
        <v>0</v>
      </c>
      <c r="H23" s="30">
        <v>-1045.07</v>
      </c>
      <c r="I23" s="30">
        <v>-225.48</v>
      </c>
      <c r="J23" s="30">
        <v>-2361.89</v>
      </c>
      <c r="K23" s="30">
        <v>0</v>
      </c>
      <c r="L23" s="30">
        <v>-74.94</v>
      </c>
      <c r="M23" s="30">
        <v>0</v>
      </c>
      <c r="N23" s="30">
        <v>0</v>
      </c>
      <c r="O23" s="30">
        <f t="shared" si="4"/>
        <v>-5882.36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34834.37</v>
      </c>
      <c r="C25" s="30">
        <v>15077.15</v>
      </c>
      <c r="D25" s="30">
        <v>18986.06</v>
      </c>
      <c r="E25" s="30">
        <v>4590.67</v>
      </c>
      <c r="F25" s="30">
        <v>16150.44</v>
      </c>
      <c r="G25" s="30">
        <v>19069.02</v>
      </c>
      <c r="H25" s="30">
        <v>4962.26</v>
      </c>
      <c r="I25" s="30">
        <v>23750.46</v>
      </c>
      <c r="J25" s="30">
        <v>14582.88</v>
      </c>
      <c r="K25" s="30">
        <v>25068.62</v>
      </c>
      <c r="L25" s="30">
        <v>23755.16</v>
      </c>
      <c r="M25" s="30">
        <v>16875.09</v>
      </c>
      <c r="N25" s="30">
        <v>5006.13</v>
      </c>
      <c r="O25" s="30">
        <f t="shared" si="4"/>
        <v>222708.31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-55233.2</v>
      </c>
      <c r="C27" s="30">
        <f>+C28+C30+C42+C43+C46-C47</f>
        <v>-54010</v>
      </c>
      <c r="D27" s="30">
        <f t="shared" si="6"/>
        <v>-45750.36</v>
      </c>
      <c r="E27" s="30">
        <f t="shared" si="6"/>
        <v>-9028.8</v>
      </c>
      <c r="F27" s="30">
        <f t="shared" si="6"/>
        <v>-27469.2</v>
      </c>
      <c r="G27" s="30">
        <f t="shared" si="6"/>
        <v>-48312</v>
      </c>
      <c r="H27" s="30">
        <f t="shared" si="6"/>
        <v>-29088.61</v>
      </c>
      <c r="I27" s="30">
        <f t="shared" si="6"/>
        <v>-54727.2</v>
      </c>
      <c r="J27" s="30">
        <f t="shared" si="6"/>
        <v>-37813.6</v>
      </c>
      <c r="K27" s="30">
        <f t="shared" si="6"/>
        <v>-38280</v>
      </c>
      <c r="L27" s="30">
        <f t="shared" si="6"/>
        <v>-31072.8</v>
      </c>
      <c r="M27" s="30">
        <f t="shared" si="6"/>
        <v>-16200.8</v>
      </c>
      <c r="N27" s="30">
        <f t="shared" si="6"/>
        <v>-15483.6</v>
      </c>
      <c r="O27" s="30">
        <f t="shared" si="6"/>
        <v>-462470.1699999999</v>
      </c>
    </row>
    <row r="28" spans="1:15" ht="18.75" customHeight="1">
      <c r="A28" s="26" t="s">
        <v>40</v>
      </c>
      <c r="B28" s="31">
        <f>+B29</f>
        <v>-55233.2</v>
      </c>
      <c r="C28" s="31">
        <f>+C29</f>
        <v>-54010</v>
      </c>
      <c r="D28" s="31">
        <f aca="true" t="shared" si="7" ref="D28:O28">+D29</f>
        <v>-42614</v>
      </c>
      <c r="E28" s="31">
        <f t="shared" si="7"/>
        <v>-9028.8</v>
      </c>
      <c r="F28" s="31">
        <f t="shared" si="7"/>
        <v>-27469.2</v>
      </c>
      <c r="G28" s="31">
        <f t="shared" si="7"/>
        <v>-48312</v>
      </c>
      <c r="H28" s="31">
        <f t="shared" si="7"/>
        <v>-9970.4</v>
      </c>
      <c r="I28" s="31">
        <f t="shared" si="7"/>
        <v>-54727.2</v>
      </c>
      <c r="J28" s="31">
        <f t="shared" si="7"/>
        <v>-37813.6</v>
      </c>
      <c r="K28" s="31">
        <f t="shared" si="7"/>
        <v>-38280</v>
      </c>
      <c r="L28" s="31">
        <f t="shared" si="7"/>
        <v>-31072.8</v>
      </c>
      <c r="M28" s="31">
        <f t="shared" si="7"/>
        <v>-16200.8</v>
      </c>
      <c r="N28" s="31">
        <f t="shared" si="7"/>
        <v>-15483.6</v>
      </c>
      <c r="O28" s="31">
        <f t="shared" si="7"/>
        <v>-440215.5999999999</v>
      </c>
    </row>
    <row r="29" spans="1:26" ht="18.75" customHeight="1">
      <c r="A29" s="27" t="s">
        <v>41</v>
      </c>
      <c r="B29" s="16">
        <f>ROUND((-B9)*$G$3,2)</f>
        <v>-55233.2</v>
      </c>
      <c r="C29" s="16">
        <f aca="true" t="shared" si="8" ref="C29:N29">ROUND((-C9)*$G$3,2)</f>
        <v>-54010</v>
      </c>
      <c r="D29" s="16">
        <f t="shared" si="8"/>
        <v>-42614</v>
      </c>
      <c r="E29" s="16">
        <f t="shared" si="8"/>
        <v>-9028.8</v>
      </c>
      <c r="F29" s="16">
        <f t="shared" si="8"/>
        <v>-27469.2</v>
      </c>
      <c r="G29" s="16">
        <f t="shared" si="8"/>
        <v>-48312</v>
      </c>
      <c r="H29" s="16">
        <f t="shared" si="8"/>
        <v>-9970.4</v>
      </c>
      <c r="I29" s="16">
        <f t="shared" si="8"/>
        <v>-54727.2</v>
      </c>
      <c r="J29" s="16">
        <f t="shared" si="8"/>
        <v>-37813.6</v>
      </c>
      <c r="K29" s="16">
        <f t="shared" si="8"/>
        <v>-38280</v>
      </c>
      <c r="L29" s="16">
        <f t="shared" si="8"/>
        <v>-31072.8</v>
      </c>
      <c r="M29" s="16">
        <f t="shared" si="8"/>
        <v>-16200.8</v>
      </c>
      <c r="N29" s="16">
        <f t="shared" si="8"/>
        <v>-15483.6</v>
      </c>
      <c r="O29" s="32">
        <f aca="true" t="shared" si="9" ref="O29:O47">SUM(B29:N29)</f>
        <v>-440215.5999999999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-18207.82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-18207.82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-18207.82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-18207.82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-3136.36</v>
      </c>
      <c r="E42" s="35">
        <v>0</v>
      </c>
      <c r="F42" s="35">
        <v>0</v>
      </c>
      <c r="G42" s="35">
        <v>0</v>
      </c>
      <c r="H42" s="35">
        <v>-910.39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-4046.75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898859.49</v>
      </c>
      <c r="C45" s="36">
        <f t="shared" si="11"/>
        <v>658136.03</v>
      </c>
      <c r="D45" s="36">
        <f t="shared" si="11"/>
        <v>600506.72</v>
      </c>
      <c r="E45" s="36">
        <f t="shared" si="11"/>
        <v>185216.54000000004</v>
      </c>
      <c r="F45" s="36">
        <f t="shared" si="11"/>
        <v>655099.55</v>
      </c>
      <c r="G45" s="36">
        <f t="shared" si="11"/>
        <v>875563.0199999999</v>
      </c>
      <c r="H45" s="36">
        <f t="shared" si="11"/>
        <v>157951.82</v>
      </c>
      <c r="I45" s="36">
        <f t="shared" si="11"/>
        <v>633373.9900000001</v>
      </c>
      <c r="J45" s="36">
        <f t="shared" si="11"/>
        <v>609435.3099999999</v>
      </c>
      <c r="K45" s="36">
        <f t="shared" si="11"/>
        <v>782791.42</v>
      </c>
      <c r="L45" s="36">
        <f t="shared" si="11"/>
        <v>741434.05</v>
      </c>
      <c r="M45" s="36">
        <f t="shared" si="11"/>
        <v>407070.89</v>
      </c>
      <c r="N45" s="36">
        <f t="shared" si="11"/>
        <v>214453.43</v>
      </c>
      <c r="O45" s="36">
        <f>SUM(B45:N45)</f>
        <v>7419892.259999999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 s="43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898859.48</v>
      </c>
      <c r="C51" s="51">
        <f t="shared" si="12"/>
        <v>658136.02</v>
      </c>
      <c r="D51" s="51">
        <f t="shared" si="12"/>
        <v>600506.71</v>
      </c>
      <c r="E51" s="51">
        <f t="shared" si="12"/>
        <v>185216.53</v>
      </c>
      <c r="F51" s="51">
        <f t="shared" si="12"/>
        <v>655099.56</v>
      </c>
      <c r="G51" s="51">
        <f t="shared" si="12"/>
        <v>875563.02</v>
      </c>
      <c r="H51" s="51">
        <f t="shared" si="12"/>
        <v>157951.83</v>
      </c>
      <c r="I51" s="51">
        <f t="shared" si="12"/>
        <v>633373.99</v>
      </c>
      <c r="J51" s="51">
        <f t="shared" si="12"/>
        <v>609435.31</v>
      </c>
      <c r="K51" s="51">
        <f t="shared" si="12"/>
        <v>782791.42</v>
      </c>
      <c r="L51" s="51">
        <f t="shared" si="12"/>
        <v>741434.05</v>
      </c>
      <c r="M51" s="51">
        <f t="shared" si="12"/>
        <v>407070.89</v>
      </c>
      <c r="N51" s="51">
        <f t="shared" si="12"/>
        <v>214453.42</v>
      </c>
      <c r="O51" s="36">
        <f t="shared" si="12"/>
        <v>7419892.2299999995</v>
      </c>
      <c r="Q51"/>
    </row>
    <row r="52" spans="1:18" ht="18.75" customHeight="1">
      <c r="A52" s="26" t="s">
        <v>57</v>
      </c>
      <c r="B52" s="51">
        <v>742298.13</v>
      </c>
      <c r="C52" s="51">
        <v>481294.83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1223592.96</v>
      </c>
      <c r="P52"/>
      <c r="Q52"/>
      <c r="R52" s="43"/>
    </row>
    <row r="53" spans="1:16" ht="18.75" customHeight="1">
      <c r="A53" s="26" t="s">
        <v>58</v>
      </c>
      <c r="B53" s="51">
        <v>156561.35</v>
      </c>
      <c r="C53" s="51">
        <v>176841.19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333402.54000000004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600506.71</v>
      </c>
      <c r="E54" s="52">
        <v>0</v>
      </c>
      <c r="F54" s="52">
        <v>0</v>
      </c>
      <c r="G54" s="52">
        <v>0</v>
      </c>
      <c r="H54" s="51">
        <v>157951.83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758458.5399999999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185216.53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185216.53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655099.56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655099.56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875563.02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875563.02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633373.99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633373.99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609435.31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609435.31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782791.42</v>
      </c>
      <c r="L60" s="31">
        <v>741434.05</v>
      </c>
      <c r="M60" s="52">
        <v>0</v>
      </c>
      <c r="N60" s="52">
        <v>0</v>
      </c>
      <c r="O60" s="36">
        <f t="shared" si="13"/>
        <v>1524225.4700000002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407070.89</v>
      </c>
      <c r="N61" s="52">
        <v>0</v>
      </c>
      <c r="O61" s="36">
        <f t="shared" si="13"/>
        <v>407070.89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214453.42</v>
      </c>
      <c r="O62" s="55">
        <f t="shared" si="13"/>
        <v>214453.42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2021-07-08T13:34:57Z</dcterms:modified>
  <cp:category/>
  <cp:version/>
  <cp:contentType/>
  <cp:contentStatus/>
</cp:coreProperties>
</file>