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<sst xmlns="http://schemas.openxmlformats.org/spreadsheetml/2006/main" count="75" uniqueCount="74">
  <si>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</si>
  <si>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</si>
  <si>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</si>
  <si>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</si>
  <si>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</si>
  <si>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</si>
  <si>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</si>
  <si>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</si>
  <si>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</si>
  <si>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</si>
  <si>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</si>
  <si>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</si>
  <si>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</si>
  <si>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</si>
  <si>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</si>
  <si>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</si>
  <si>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</si>
  <si>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</si>
  <si>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</si>
  <si>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</si>
  <si>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</si>
  <si>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</si>
  <si>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</si>
  <si>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</si>
  <si>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</si>
  <si>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</si>
  <si>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</si>
  <si>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</si>
  <si>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</si>
  <si>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</si>
  <si>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</si>
  <si>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</si>
  <si>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</si>
  <si>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</si>
  <si>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</si>
  <si>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</si>
  <si>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</si>
  <si>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</si>
  <si>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</si>
  <si>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</si>
  <si>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</si>
  <si>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</si>
  <si>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</si>
  <si>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</si>
  <si>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</si>
  <si>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</si>
  <si>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</si>
  <si>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</si>
  <si>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</si>
  <si>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</si>
  <si>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</si>
  <si>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</si>
  <si>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</si>
  <si>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</si>
  <si>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</si>
  <si>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</si>
  <si>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</si>
  <si>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</si>
  <si>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</si>
  <si>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</si>
  <si>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</si>
  <si>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</si>
  <si>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</si>
  <si>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</si>
  <si>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</si>
  <si>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</si>
  <si>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</si>
  <si>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</si>
  <si>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</si>
  <si>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</si>
  <si>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</si>
  <si>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30/07/21 - VENCIMENTO 06/08/21</t>
  </si>
  <si>
    <t>5.3. Revisão de Remuneração pelo Transporte Coletivo ¹</t>
  </si>
  <si>
    <t>¹ Frota parada de junho.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</si>
</sst>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237740</v>
      </c>
      <c r="C7" s="47">
        <f t="shared" si="0"/>
        <v>202312</v>
      </c>
      <c r="D7" s="47">
        <f t="shared" si="0"/>
        <v>258863</v>
      </c>
      <c r="E7" s="47">
        <f t="shared" si="0"/>
        <v>132759</v>
      </c>
      <c r="F7" s="47">
        <f t="shared" si="0"/>
        <v>162551</v>
      </c>
      <c r="G7" s="47">
        <f t="shared" si="0"/>
        <v>181673</v>
      </c>
      <c r="H7" s="47">
        <f t="shared" si="0"/>
        <v>212586</v>
      </c>
      <c r="I7" s="47">
        <f t="shared" si="0"/>
        <v>272070</v>
      </c>
      <c r="J7" s="47">
        <f t="shared" si="0"/>
        <v>83406</v>
      </c>
      <c r="K7" s="47">
        <f t="shared" si="0"/>
        <v>1743960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17995</v>
      </c>
      <c r="C8" s="45">
        <f t="shared" si="1"/>
        <v>17650</v>
      </c>
      <c r="D8" s="45">
        <f t="shared" si="1"/>
        <v>19116</v>
      </c>
      <c r="E8" s="45">
        <f t="shared" si="1"/>
        <v>10848</v>
      </c>
      <c r="F8" s="45">
        <f t="shared" si="1"/>
        <v>13907</v>
      </c>
      <c r="G8" s="45">
        <f t="shared" si="1"/>
        <v>9007</v>
      </c>
      <c r="H8" s="45">
        <f t="shared" si="1"/>
        <v>8209</v>
      </c>
      <c r="I8" s="45">
        <f t="shared" si="1"/>
        <v>17863</v>
      </c>
      <c r="J8" s="45">
        <f t="shared" si="1"/>
        <v>3076</v>
      </c>
      <c r="K8" s="38">
        <f>SUM(B8:J8)</f>
        <v>117671</v>
      </c>
      <c r="L8"/>
      <c r="M8"/>
      <c r="N8"/>
    </row>
    <row r="9" spans="1:14" ht="16.5" customHeight="1">
      <c r="A9" s="22" t="s">
        <v>34</v>
      </c>
      <c r="B9" s="45">
        <v>17976</v>
      </c>
      <c r="C9" s="45">
        <v>17644</v>
      </c>
      <c r="D9" s="45">
        <v>19113</v>
      </c>
      <c r="E9" s="45">
        <v>10794</v>
      </c>
      <c r="F9" s="45">
        <v>13895</v>
      </c>
      <c r="G9" s="45">
        <v>9005</v>
      </c>
      <c r="H9" s="45">
        <v>8209</v>
      </c>
      <c r="I9" s="45">
        <v>17836</v>
      </c>
      <c r="J9" s="45">
        <v>3076</v>
      </c>
      <c r="K9" s="38">
        <f>SUM(B9:J9)</f>
        <v>117548</v>
      </c>
      <c r="L9"/>
      <c r="M9"/>
      <c r="N9"/>
    </row>
    <row r="10" spans="1:14" ht="16.5" customHeight="1">
      <c r="A10" s="22" t="s">
        <v>33</v>
      </c>
      <c r="B10" s="45">
        <v>19</v>
      </c>
      <c r="C10" s="45">
        <v>6</v>
      </c>
      <c r="D10" s="45">
        <v>3</v>
      </c>
      <c r="E10" s="45">
        <v>54</v>
      </c>
      <c r="F10" s="45">
        <v>12</v>
      </c>
      <c r="G10" s="45">
        <v>2</v>
      </c>
      <c r="H10" s="45">
        <v>0</v>
      </c>
      <c r="I10" s="45">
        <v>27</v>
      </c>
      <c r="J10" s="45">
        <v>0</v>
      </c>
      <c r="K10" s="38">
        <f>SUM(B10:J10)</f>
        <v>123</v>
      </c>
      <c r="L10"/>
      <c r="M10"/>
      <c r="N10"/>
    </row>
    <row r="11" spans="1:14" ht="16.5" customHeight="1">
      <c r="A11" s="44" t="s">
        <v>32</v>
      </c>
      <c r="B11" s="43">
        <v>219745</v>
      </c>
      <c r="C11" s="43">
        <v>184662</v>
      </c>
      <c r="D11" s="43">
        <v>239747</v>
      </c>
      <c r="E11" s="43">
        <v>121911</v>
      </c>
      <c r="F11" s="43">
        <v>148644</v>
      </c>
      <c r="G11" s="43">
        <v>172666</v>
      </c>
      <c r="H11" s="43">
        <v>204377</v>
      </c>
      <c r="I11" s="43">
        <v>254207</v>
      </c>
      <c r="J11" s="43">
        <v>80330</v>
      </c>
      <c r="K11" s="38">
        <f>SUM(B11:J11)</f>
        <v>1626289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1.404989630296668</v>
      </c>
      <c r="C15" s="39">
        <v>1.448568474269868</v>
      </c>
      <c r="D15" s="39">
        <v>1.174921745859248</v>
      </c>
      <c r="E15" s="39">
        <v>1.521580310016724</v>
      </c>
      <c r="F15" s="39">
        <v>1.285020945604806</v>
      </c>
      <c r="G15" s="39">
        <v>1.259302366758445</v>
      </c>
      <c r="H15" s="39">
        <v>1.206649573036119</v>
      </c>
      <c r="I15" s="39">
        <v>1.248769276136321</v>
      </c>
      <c r="J15" s="39">
        <v>1.362309257097981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1153677.49</v>
      </c>
      <c r="C17" s="36">
        <f aca="true" t="shared" si="2" ref="C17:J17">C18+C19+C20+C21+C22+C23+C24</f>
        <v>1110657.73</v>
      </c>
      <c r="D17" s="36">
        <f t="shared" si="2"/>
        <v>1264008.7</v>
      </c>
      <c r="E17" s="36">
        <f t="shared" si="2"/>
        <v>739403.21</v>
      </c>
      <c r="F17" s="36">
        <f t="shared" si="2"/>
        <v>807370.0800000001</v>
      </c>
      <c r="G17" s="36">
        <f t="shared" si="2"/>
        <v>888914.3200000001</v>
      </c>
      <c r="H17" s="36">
        <f t="shared" si="2"/>
        <v>799291.4099999999</v>
      </c>
      <c r="I17" s="36">
        <f t="shared" si="2"/>
        <v>1082126.5</v>
      </c>
      <c r="J17" s="36">
        <f t="shared" si="2"/>
        <v>402889.1699999999</v>
      </c>
      <c r="K17" s="36">
        <f aca="true" t="shared" si="3" ref="K17:K24">SUM(B17:J17)</f>
        <v>8248338.61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797998.08</v>
      </c>
      <c r="C18" s="30">
        <f t="shared" si="4"/>
        <v>745438.8</v>
      </c>
      <c r="D18" s="30">
        <f t="shared" si="4"/>
        <v>1056549.33</v>
      </c>
      <c r="E18" s="30">
        <f t="shared" si="4"/>
        <v>471745.83</v>
      </c>
      <c r="F18" s="30">
        <f t="shared" si="4"/>
        <v>610834.15</v>
      </c>
      <c r="G18" s="30">
        <f t="shared" si="4"/>
        <v>690266.56</v>
      </c>
      <c r="H18" s="30">
        <f t="shared" si="4"/>
        <v>643859.22</v>
      </c>
      <c r="I18" s="30">
        <f t="shared" si="4"/>
        <v>831799.61</v>
      </c>
      <c r="J18" s="30">
        <f t="shared" si="4"/>
        <v>288910.04</v>
      </c>
      <c r="K18" s="30">
        <f t="shared" si="3"/>
        <v>6137401.62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323180.95</v>
      </c>
      <c r="C19" s="30">
        <f t="shared" si="5"/>
        <v>334380.35</v>
      </c>
      <c r="D19" s="30">
        <f t="shared" si="5"/>
        <v>184813.45</v>
      </c>
      <c r="E19" s="30">
        <f t="shared" si="5"/>
        <v>246053.34</v>
      </c>
      <c r="F19" s="30">
        <f t="shared" si="5"/>
        <v>174100.53</v>
      </c>
      <c r="G19" s="30">
        <f t="shared" si="5"/>
        <v>178987.75</v>
      </c>
      <c r="H19" s="30">
        <f t="shared" si="5"/>
        <v>133053.23</v>
      </c>
      <c r="I19" s="30">
        <f t="shared" si="5"/>
        <v>206926.19</v>
      </c>
      <c r="J19" s="30">
        <f t="shared" si="5"/>
        <v>104674.78</v>
      </c>
      <c r="K19" s="30">
        <f t="shared" si="3"/>
        <v>1886170.57</v>
      </c>
      <c r="L19"/>
      <c r="M19"/>
      <c r="N19"/>
    </row>
    <row r="20" spans="1:14" ht="16.5" customHeight="1">
      <c r="A20" s="18" t="s">
        <v>27</v>
      </c>
      <c r="B20" s="30">
        <v>31157.23</v>
      </c>
      <c r="C20" s="30">
        <v>28156.12</v>
      </c>
      <c r="D20" s="30">
        <v>21021.26</v>
      </c>
      <c r="E20" s="30">
        <v>19720</v>
      </c>
      <c r="F20" s="30">
        <v>21094.17</v>
      </c>
      <c r="G20" s="30">
        <v>18866.68</v>
      </c>
      <c r="H20" s="30">
        <v>23317.69</v>
      </c>
      <c r="I20" s="30">
        <v>40718.24</v>
      </c>
      <c r="J20" s="30">
        <v>11221.51</v>
      </c>
      <c r="K20" s="30">
        <f t="shared" si="3"/>
        <v>215272.9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-232.78</v>
      </c>
      <c r="E23" s="30">
        <v>-798.42</v>
      </c>
      <c r="F23" s="30">
        <v>0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-1579.1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1869772.5200000005</v>
      </c>
      <c r="C27" s="30">
        <f t="shared" si="6"/>
        <v>1394326.2099999997</v>
      </c>
      <c r="D27" s="30">
        <f t="shared" si="6"/>
        <v>2550745.420000001</v>
      </c>
      <c r="E27" s="30">
        <f t="shared" si="6"/>
        <v>2199129.11</v>
      </c>
      <c r="F27" s="30">
        <f t="shared" si="6"/>
        <v>1147903.8399999999</v>
      </c>
      <c r="G27" s="30">
        <f t="shared" si="6"/>
        <v>930399.8399999999</v>
      </c>
      <c r="H27" s="30">
        <f t="shared" si="6"/>
        <v>1159665.8299999996</v>
      </c>
      <c r="I27" s="30">
        <f t="shared" si="6"/>
        <v>3445473.34</v>
      </c>
      <c r="J27" s="30">
        <f t="shared" si="6"/>
        <v>749311.3</v>
      </c>
      <c r="K27" s="30">
        <f aca="true" t="shared" si="7" ref="K27:K35">SUM(B27:J27)</f>
        <v>15446727.410000002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-122028.56</v>
      </c>
      <c r="C28" s="30">
        <f t="shared" si="8"/>
        <v>-89203.79000000001</v>
      </c>
      <c r="D28" s="30">
        <f t="shared" si="8"/>
        <v>-103481.63999999998</v>
      </c>
      <c r="E28" s="30">
        <f t="shared" si="8"/>
        <v>-102776.93</v>
      </c>
      <c r="F28" s="30">
        <f t="shared" si="8"/>
        <v>-61138</v>
      </c>
      <c r="G28" s="30">
        <f t="shared" si="8"/>
        <v>-85527.87</v>
      </c>
      <c r="H28" s="30">
        <f t="shared" si="8"/>
        <v>-50091.229999999996</v>
      </c>
      <c r="I28" s="30">
        <f t="shared" si="8"/>
        <v>-100281.96999999999</v>
      </c>
      <c r="J28" s="30">
        <f t="shared" si="8"/>
        <v>-20260.879999999997</v>
      </c>
      <c r="K28" s="30">
        <f t="shared" si="7"/>
        <v>-734790.87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-79094.4</v>
      </c>
      <c r="C29" s="30">
        <f aca="true" t="shared" si="9" ref="C29:J29">-ROUND((C9)*$E$3,2)</f>
        <v>-77633.6</v>
      </c>
      <c r="D29" s="30">
        <f t="shared" si="9"/>
        <v>-84097.2</v>
      </c>
      <c r="E29" s="30">
        <f t="shared" si="9"/>
        <v>-47493.6</v>
      </c>
      <c r="F29" s="30">
        <f t="shared" si="9"/>
        <v>-61138</v>
      </c>
      <c r="G29" s="30">
        <f t="shared" si="9"/>
        <v>-39622</v>
      </c>
      <c r="H29" s="30">
        <f t="shared" si="9"/>
        <v>-36119.6</v>
      </c>
      <c r="I29" s="30">
        <f t="shared" si="9"/>
        <v>-78478.4</v>
      </c>
      <c r="J29" s="30">
        <f t="shared" si="9"/>
        <v>-13534.4</v>
      </c>
      <c r="K29" s="30">
        <f t="shared" si="7"/>
        <v>-517211.19999999995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-4435.2</v>
      </c>
      <c r="C31" s="30">
        <v>-1478.4</v>
      </c>
      <c r="D31" s="30">
        <v>-1962.4</v>
      </c>
      <c r="E31" s="30">
        <v>-1694</v>
      </c>
      <c r="F31" s="26">
        <v>0</v>
      </c>
      <c r="G31" s="30">
        <v>-1478.4</v>
      </c>
      <c r="H31" s="30">
        <v>-388.86</v>
      </c>
      <c r="I31" s="30">
        <v>-606.84</v>
      </c>
      <c r="J31" s="30">
        <v>-187.21</v>
      </c>
      <c r="K31" s="30">
        <f t="shared" si="7"/>
        <v>-12231.31</v>
      </c>
      <c r="L31"/>
      <c r="M31"/>
      <c r="N31"/>
    </row>
    <row r="32" spans="1:14" ht="16.5" customHeight="1">
      <c r="A32" s="25" t="s">
        <v>20</v>
      </c>
      <c r="B32" s="30">
        <v>-38498.96</v>
      </c>
      <c r="C32" s="30">
        <v>-10091.79</v>
      </c>
      <c r="D32" s="30">
        <v>-17422.04</v>
      </c>
      <c r="E32" s="30">
        <v>-53589.33</v>
      </c>
      <c r="F32" s="26">
        <v>0</v>
      </c>
      <c r="G32" s="30">
        <v>-44427.47</v>
      </c>
      <c r="H32" s="30">
        <v>-13582.77</v>
      </c>
      <c r="I32" s="30">
        <v>-21196.73</v>
      </c>
      <c r="J32" s="30">
        <v>-6539.27</v>
      </c>
      <c r="K32" s="30">
        <f t="shared" si="7"/>
        <v>-205348.36000000002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1991801.0800000005</v>
      </c>
      <c r="C45" s="27">
        <v>1483529.9999999998</v>
      </c>
      <c r="D45" s="27">
        <v>2672723.6600000006</v>
      </c>
      <c r="E45" s="27">
        <v>2301906.04</v>
      </c>
      <c r="F45" s="27">
        <v>1209041.8399999999</v>
      </c>
      <c r="G45" s="27">
        <v>1015927.7099999998</v>
      </c>
      <c r="H45" s="27">
        <v>1209757.0599999996</v>
      </c>
      <c r="I45" s="27">
        <v>3545755.31</v>
      </c>
      <c r="J45" s="27">
        <v>774926.8500000001</v>
      </c>
      <c r="K45" s="30">
        <f>SUM(B45:J45)</f>
        <v>16205369.55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3023450.0100000007</v>
      </c>
      <c r="C47" s="27">
        <f aca="true" t="shared" si="11" ref="C47:J47">IF(C17+C27+C48&lt;0,0,C17+C27+C48)</f>
        <v>2504983.9399999995</v>
      </c>
      <c r="D47" s="27">
        <f t="shared" si="11"/>
        <v>3814754.120000001</v>
      </c>
      <c r="E47" s="27">
        <f t="shared" si="11"/>
        <v>2938532.32</v>
      </c>
      <c r="F47" s="27">
        <f t="shared" si="11"/>
        <v>1955273.92</v>
      </c>
      <c r="G47" s="27">
        <f t="shared" si="11"/>
        <v>1819314.16</v>
      </c>
      <c r="H47" s="27">
        <f t="shared" si="11"/>
        <v>1958957.2399999995</v>
      </c>
      <c r="I47" s="27">
        <f t="shared" si="11"/>
        <v>4527599.84</v>
      </c>
      <c r="J47" s="27">
        <f t="shared" si="11"/>
        <v>1152200.47</v>
      </c>
      <c r="K47" s="20">
        <f>SUM(B47:J47)</f>
        <v>23695066.02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3023450.0100000002</v>
      </c>
      <c r="C53" s="10">
        <f t="shared" si="13"/>
        <v>2504983.94</v>
      </c>
      <c r="D53" s="10">
        <f t="shared" si="13"/>
        <v>3814754.12</v>
      </c>
      <c r="E53" s="10">
        <f t="shared" si="13"/>
        <v>2938532.32</v>
      </c>
      <c r="F53" s="10">
        <f t="shared" si="13"/>
        <v>1955273.92</v>
      </c>
      <c r="G53" s="10">
        <f t="shared" si="13"/>
        <v>1819314.16</v>
      </c>
      <c r="H53" s="10">
        <f t="shared" si="13"/>
        <v>1958957.24</v>
      </c>
      <c r="I53" s="10">
        <f>SUM(I54:I66)</f>
        <v>4527599.85</v>
      </c>
      <c r="J53" s="10">
        <f t="shared" si="13"/>
        <v>1152200.47</v>
      </c>
      <c r="K53" s="5">
        <f>SUM(K54:K66)</f>
        <v>23695066.03</v>
      </c>
      <c r="L53" s="9"/>
    </row>
    <row r="54" spans="1:11" ht="16.5" customHeight="1">
      <c r="A54" s="7" t="s">
        <v>59</v>
      </c>
      <c r="B54" s="8">
        <v>2647055.0100000002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2647055.0100000002</v>
      </c>
    </row>
    <row r="55" spans="1:11" ht="16.5" customHeight="1">
      <c r="A55" s="7" t="s">
        <v>60</v>
      </c>
      <c r="B55" s="8">
        <v>376395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376395</v>
      </c>
    </row>
    <row r="56" spans="1:11" ht="16.5" customHeight="1">
      <c r="A56" s="7" t="s">
        <v>4</v>
      </c>
      <c r="B56" s="6">
        <v>0</v>
      </c>
      <c r="C56" s="8">
        <v>2504983.94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2504983.94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3814754.12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3814754.12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2938532.32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2938532.32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1955273.92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1955273.92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1819314.16</v>
      </c>
      <c r="H60" s="6">
        <v>0</v>
      </c>
      <c r="I60" s="6">
        <v>0</v>
      </c>
      <c r="J60" s="6">
        <v>0</v>
      </c>
      <c r="K60" s="5">
        <f t="shared" si="14"/>
        <v>1819314.16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1958957.24</v>
      </c>
      <c r="I61" s="6">
        <v>0</v>
      </c>
      <c r="J61" s="6">
        <v>0</v>
      </c>
      <c r="K61" s="5">
        <f t="shared" si="14"/>
        <v>1958957.24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1722791.02</v>
      </c>
      <c r="J63" s="6">
        <v>0</v>
      </c>
      <c r="K63" s="5">
        <f t="shared" si="14"/>
        <v>1722791.02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2804808.83</v>
      </c>
      <c r="J64" s="6">
        <v>0</v>
      </c>
      <c r="K64" s="5">
        <f t="shared" si="14"/>
        <v>2804808.83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1152200.47</v>
      </c>
      <c r="K65" s="5">
        <f t="shared" si="14"/>
        <v>1152200.47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2021-08-06T20:50:43Z</dcterms:modified>
  <cp:category/>
  <cp:version/>
  <cp:contentType/>
  <cp:contentStatus/>
</cp:coreProperties>
</file>