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<sst xmlns="http://schemas.openxmlformats.org/spreadsheetml/2006/main" count="74" uniqueCount="73">
  <si>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</si>
  <si>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</si>
  <si>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</si>
  <si>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</si>
  <si>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</si>
  <si>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</si>
  <si>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</si>
  <si>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</si>
  <si>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</si>
  <si>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</si>
  <si>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</si>
  <si>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</si>
  <si>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</si>
  <si>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</si>
  <si>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</si>
  <si>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</si>
  <si>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</si>
  <si>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</si>
  <si>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</si>
  <si>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</si>
  <si>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</si>
  <si>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</si>
  <si>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</si>
  <si>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</si>
  <si>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</si>
  <si>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</si>
  <si>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</si>
  <si>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</si>
  <si>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</si>
  <si>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</si>
  <si>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</si>
  <si>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</si>
  <si>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</si>
  <si>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</si>
  <si>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</si>
  <si>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</si>
  <si>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</si>
  <si>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</si>
  <si>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</si>
  <si>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</si>
  <si>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</si>
  <si>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</si>
  <si>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</si>
  <si>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</si>
  <si>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</si>
  <si>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</si>
  <si>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</si>
  <si>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</si>
  <si>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</si>
  <si>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</si>
  <si>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</si>
  <si>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</si>
  <si>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</si>
  <si>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</si>
  <si>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</si>
  <si>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</si>
  <si>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</si>
  <si>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</si>
  <si>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</si>
  <si>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</si>
  <si>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</si>
  <si>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</si>
  <si>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</si>
  <si>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</si>
  <si>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</si>
  <si>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</si>
  <si>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</si>
  <si>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</si>
  <si>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</si>
  <si>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</si>
  <si>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</si>
  <si>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</si>
  <si>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29/07/21 - VENCIMENTO 05/08/21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</si>
</sst>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237553</v>
      </c>
      <c r="C7" s="47">
        <f t="shared" si="0"/>
        <v>201129</v>
      </c>
      <c r="D7" s="47">
        <f t="shared" si="0"/>
        <v>266608</v>
      </c>
      <c r="E7" s="47">
        <f t="shared" si="0"/>
        <v>133601</v>
      </c>
      <c r="F7" s="47">
        <f t="shared" si="0"/>
        <v>162292</v>
      </c>
      <c r="G7" s="47">
        <f t="shared" si="0"/>
        <v>181435</v>
      </c>
      <c r="H7" s="47">
        <f t="shared" si="0"/>
        <v>208595</v>
      </c>
      <c r="I7" s="47">
        <f t="shared" si="0"/>
        <v>270930</v>
      </c>
      <c r="J7" s="47">
        <f t="shared" si="0"/>
        <v>83584</v>
      </c>
      <c r="K7" s="47">
        <f t="shared" si="0"/>
        <v>1745727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17024</v>
      </c>
      <c r="C8" s="45">
        <f t="shared" si="1"/>
        <v>16616</v>
      </c>
      <c r="D8" s="45">
        <f t="shared" si="1"/>
        <v>18025</v>
      </c>
      <c r="E8" s="45">
        <f t="shared" si="1"/>
        <v>10092</v>
      </c>
      <c r="F8" s="45">
        <f t="shared" si="1"/>
        <v>13032</v>
      </c>
      <c r="G8" s="45">
        <f t="shared" si="1"/>
        <v>8426</v>
      </c>
      <c r="H8" s="45">
        <f t="shared" si="1"/>
        <v>7385</v>
      </c>
      <c r="I8" s="45">
        <f t="shared" si="1"/>
        <v>17060</v>
      </c>
      <c r="J8" s="45">
        <f t="shared" si="1"/>
        <v>2890</v>
      </c>
      <c r="K8" s="38">
        <f>SUM(B8:J8)</f>
        <v>110550</v>
      </c>
      <c r="L8"/>
      <c r="M8"/>
      <c r="N8"/>
    </row>
    <row r="9" spans="1:14" ht="16.5" customHeight="1">
      <c r="A9" s="22" t="s">
        <v>35</v>
      </c>
      <c r="B9" s="45">
        <v>17000</v>
      </c>
      <c r="C9" s="45">
        <v>16613</v>
      </c>
      <c r="D9" s="45">
        <v>18023</v>
      </c>
      <c r="E9" s="45">
        <v>10055</v>
      </c>
      <c r="F9" s="45">
        <v>13025</v>
      </c>
      <c r="G9" s="45">
        <v>8424</v>
      </c>
      <c r="H9" s="45">
        <v>7385</v>
      </c>
      <c r="I9" s="45">
        <v>17031</v>
      </c>
      <c r="J9" s="45">
        <v>2890</v>
      </c>
      <c r="K9" s="38">
        <f>SUM(B9:J9)</f>
        <v>110446</v>
      </c>
      <c r="L9"/>
      <c r="M9"/>
      <c r="N9"/>
    </row>
    <row r="10" spans="1:14" ht="16.5" customHeight="1">
      <c r="A10" s="22" t="s">
        <v>34</v>
      </c>
      <c r="B10" s="45">
        <v>24</v>
      </c>
      <c r="C10" s="45">
        <v>3</v>
      </c>
      <c r="D10" s="45">
        <v>2</v>
      </c>
      <c r="E10" s="45">
        <v>37</v>
      </c>
      <c r="F10" s="45">
        <v>7</v>
      </c>
      <c r="G10" s="45">
        <v>2</v>
      </c>
      <c r="H10" s="45">
        <v>0</v>
      </c>
      <c r="I10" s="45">
        <v>29</v>
      </c>
      <c r="J10" s="45">
        <v>0</v>
      </c>
      <c r="K10" s="38">
        <f>SUM(B10:J10)</f>
        <v>104</v>
      </c>
      <c r="L10"/>
      <c r="M10"/>
      <c r="N10"/>
    </row>
    <row r="11" spans="1:14" ht="16.5" customHeight="1">
      <c r="A11" s="44" t="s">
        <v>33</v>
      </c>
      <c r="B11" s="43">
        <v>220529</v>
      </c>
      <c r="C11" s="43">
        <v>184513</v>
      </c>
      <c r="D11" s="43">
        <v>248583</v>
      </c>
      <c r="E11" s="43">
        <v>123509</v>
      </c>
      <c r="F11" s="43">
        <v>149260</v>
      </c>
      <c r="G11" s="43">
        <v>173009</v>
      </c>
      <c r="H11" s="43">
        <v>201210</v>
      </c>
      <c r="I11" s="43">
        <v>253870</v>
      </c>
      <c r="J11" s="43">
        <v>80694</v>
      </c>
      <c r="K11" s="38">
        <f>SUM(B11:J11)</f>
        <v>1635177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1.401028261899962</v>
      </c>
      <c r="C15" s="39">
        <v>1.444813459549757</v>
      </c>
      <c r="D15" s="39">
        <v>1.139478362592536</v>
      </c>
      <c r="E15" s="39">
        <v>1.501383120254022</v>
      </c>
      <c r="F15" s="39">
        <v>1.272872569191387</v>
      </c>
      <c r="G15" s="39">
        <v>1.260151339371467</v>
      </c>
      <c r="H15" s="39">
        <v>1.221542562142236</v>
      </c>
      <c r="I15" s="39">
        <v>1.251400015452534</v>
      </c>
      <c r="J15" s="39">
        <v>1.354978920308064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1149490.22</v>
      </c>
      <c r="C17" s="36">
        <f aca="true" t="shared" si="2" ref="C17:J17">C18+C19+C20+C21+C22+C23+C24</f>
        <v>1101610.39</v>
      </c>
      <c r="D17" s="36">
        <f t="shared" si="2"/>
        <v>1262835.1600000001</v>
      </c>
      <c r="E17" s="36">
        <f t="shared" si="2"/>
        <v>733472.61</v>
      </c>
      <c r="F17" s="36">
        <f t="shared" si="2"/>
        <v>798977.1</v>
      </c>
      <c r="G17" s="36">
        <f t="shared" si="2"/>
        <v>888269.27</v>
      </c>
      <c r="H17" s="36">
        <f t="shared" si="2"/>
        <v>793880.38</v>
      </c>
      <c r="I17" s="36">
        <f t="shared" si="2"/>
        <v>1079811.44</v>
      </c>
      <c r="J17" s="36">
        <f t="shared" si="2"/>
        <v>401499.82999999996</v>
      </c>
      <c r="K17" s="36">
        <f aca="true" t="shared" si="3" ref="K17:K24">SUM(B17:J17)</f>
        <v>8209846.4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797370.4</v>
      </c>
      <c r="C18" s="30">
        <f t="shared" si="4"/>
        <v>741079.91</v>
      </c>
      <c r="D18" s="30">
        <f t="shared" si="4"/>
        <v>1088160.55</v>
      </c>
      <c r="E18" s="30">
        <f t="shared" si="4"/>
        <v>474737.79</v>
      </c>
      <c r="F18" s="30">
        <f t="shared" si="4"/>
        <v>609860.88</v>
      </c>
      <c r="G18" s="30">
        <f t="shared" si="4"/>
        <v>689362.28</v>
      </c>
      <c r="H18" s="30">
        <f t="shared" si="4"/>
        <v>631771.68</v>
      </c>
      <c r="I18" s="30">
        <f t="shared" si="4"/>
        <v>828314.29</v>
      </c>
      <c r="J18" s="30">
        <f t="shared" si="4"/>
        <v>289526.62</v>
      </c>
      <c r="K18" s="30">
        <f t="shared" si="3"/>
        <v>6150184.4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319768.07</v>
      </c>
      <c r="C19" s="30">
        <f t="shared" si="5"/>
        <v>329642.32</v>
      </c>
      <c r="D19" s="30">
        <f t="shared" si="5"/>
        <v>151774.85</v>
      </c>
      <c r="E19" s="30">
        <f t="shared" si="5"/>
        <v>238025.51</v>
      </c>
      <c r="F19" s="30">
        <f t="shared" si="5"/>
        <v>166414.31</v>
      </c>
      <c r="G19" s="30">
        <f t="shared" si="5"/>
        <v>179338.52</v>
      </c>
      <c r="H19" s="30">
        <f t="shared" si="5"/>
        <v>139964.32</v>
      </c>
      <c r="I19" s="30">
        <f t="shared" si="5"/>
        <v>208238.23</v>
      </c>
      <c r="J19" s="30">
        <f t="shared" si="5"/>
        <v>102775.85</v>
      </c>
      <c r="K19" s="30">
        <f t="shared" si="3"/>
        <v>1835941.9800000002</v>
      </c>
      <c r="L19"/>
      <c r="M19"/>
      <c r="N19"/>
    </row>
    <row r="20" spans="1:14" ht="16.5" customHeight="1">
      <c r="A20" s="18" t="s">
        <v>28</v>
      </c>
      <c r="B20" s="30">
        <v>31010.52</v>
      </c>
      <c r="C20" s="30">
        <v>28205.7</v>
      </c>
      <c r="D20" s="30">
        <v>21158.71</v>
      </c>
      <c r="E20" s="30">
        <v>18939.33</v>
      </c>
      <c r="F20" s="30">
        <v>21360.68</v>
      </c>
      <c r="G20" s="30">
        <v>18555.98</v>
      </c>
      <c r="H20" s="30">
        <v>23083.11</v>
      </c>
      <c r="I20" s="30">
        <v>40576.46</v>
      </c>
      <c r="J20" s="30">
        <v>11114.52</v>
      </c>
      <c r="K20" s="30">
        <f t="shared" si="3"/>
        <v>214005.01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-116.39</v>
      </c>
      <c r="E23" s="30">
        <v>-912.48</v>
      </c>
      <c r="F23" s="30">
        <v>0</v>
      </c>
      <c r="G23" s="30">
        <v>-328.74</v>
      </c>
      <c r="H23" s="30">
        <v>0</v>
      </c>
      <c r="I23" s="30">
        <v>0</v>
      </c>
      <c r="J23" s="30">
        <v>0</v>
      </c>
      <c r="K23" s="30">
        <f t="shared" si="3"/>
        <v>-1357.6100000000001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-121844.5</v>
      </c>
      <c r="C27" s="30">
        <f t="shared" si="6"/>
        <v>-85101.26</v>
      </c>
      <c r="D27" s="30">
        <f t="shared" si="6"/>
        <v>-118726.95999999999</v>
      </c>
      <c r="E27" s="30">
        <f t="shared" si="6"/>
        <v>-106733.73</v>
      </c>
      <c r="F27" s="30">
        <f t="shared" si="6"/>
        <v>-57310</v>
      </c>
      <c r="G27" s="30">
        <f t="shared" si="6"/>
        <v>-87463.13</v>
      </c>
      <c r="H27" s="30">
        <f t="shared" si="6"/>
        <v>-48070.36</v>
      </c>
      <c r="I27" s="30">
        <f t="shared" si="6"/>
        <v>-99244.23999999999</v>
      </c>
      <c r="J27" s="30">
        <f t="shared" si="6"/>
        <v>-25569.730000000003</v>
      </c>
      <c r="K27" s="30">
        <f aca="true" t="shared" si="7" ref="K27:K35">SUM(B27:J27)</f>
        <v>-750063.9099999999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-121844.5</v>
      </c>
      <c r="C28" s="30">
        <f t="shared" si="8"/>
        <v>-85101.26</v>
      </c>
      <c r="D28" s="30">
        <f t="shared" si="8"/>
        <v>-100230.36</v>
      </c>
      <c r="E28" s="30">
        <f t="shared" si="8"/>
        <v>-106733.73</v>
      </c>
      <c r="F28" s="30">
        <f t="shared" si="8"/>
        <v>-57310</v>
      </c>
      <c r="G28" s="30">
        <f t="shared" si="8"/>
        <v>-87463.13</v>
      </c>
      <c r="H28" s="30">
        <f t="shared" si="8"/>
        <v>-48070.36</v>
      </c>
      <c r="I28" s="30">
        <f t="shared" si="8"/>
        <v>-99244.23999999999</v>
      </c>
      <c r="J28" s="30">
        <f t="shared" si="8"/>
        <v>-20215.06</v>
      </c>
      <c r="K28" s="30">
        <f t="shared" si="7"/>
        <v>-726212.64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-74800</v>
      </c>
      <c r="C29" s="30">
        <f aca="true" t="shared" si="9" ref="C29:J29">-ROUND((C9)*$E$3,2)</f>
        <v>-73097.2</v>
      </c>
      <c r="D29" s="30">
        <f t="shared" si="9"/>
        <v>-79301.2</v>
      </c>
      <c r="E29" s="30">
        <f t="shared" si="9"/>
        <v>-44242</v>
      </c>
      <c r="F29" s="30">
        <f t="shared" si="9"/>
        <v>-57310</v>
      </c>
      <c r="G29" s="30">
        <f t="shared" si="9"/>
        <v>-37065.6</v>
      </c>
      <c r="H29" s="30">
        <f t="shared" si="9"/>
        <v>-32494</v>
      </c>
      <c r="I29" s="30">
        <f t="shared" si="9"/>
        <v>-74936.4</v>
      </c>
      <c r="J29" s="30">
        <f t="shared" si="9"/>
        <v>-12716</v>
      </c>
      <c r="K29" s="30">
        <f t="shared" si="7"/>
        <v>-485962.4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-4034.8</v>
      </c>
      <c r="C31" s="30">
        <v>-1817.2</v>
      </c>
      <c r="D31" s="30">
        <v>-1909.6</v>
      </c>
      <c r="E31" s="30">
        <v>-1909.6</v>
      </c>
      <c r="F31" s="26">
        <v>0</v>
      </c>
      <c r="G31" s="30">
        <v>-1232</v>
      </c>
      <c r="H31" s="30">
        <v>-562.61</v>
      </c>
      <c r="I31" s="30">
        <v>-877.98</v>
      </c>
      <c r="J31" s="30">
        <v>-270.86</v>
      </c>
      <c r="K31" s="30">
        <f t="shared" si="7"/>
        <v>-12614.650000000001</v>
      </c>
      <c r="L31"/>
      <c r="M31"/>
      <c r="N31"/>
    </row>
    <row r="32" spans="1:14" ht="16.5" customHeight="1">
      <c r="A32" s="25" t="s">
        <v>21</v>
      </c>
      <c r="B32" s="30">
        <v>-43009.7</v>
      </c>
      <c r="C32" s="30">
        <v>-10186.86</v>
      </c>
      <c r="D32" s="30">
        <v>-19019.56</v>
      </c>
      <c r="E32" s="30">
        <v>-60582.13</v>
      </c>
      <c r="F32" s="26">
        <v>0</v>
      </c>
      <c r="G32" s="30">
        <v>-49165.53</v>
      </c>
      <c r="H32" s="30">
        <v>-15013.75</v>
      </c>
      <c r="I32" s="30">
        <v>-23429.86</v>
      </c>
      <c r="J32" s="30">
        <v>-7228.2</v>
      </c>
      <c r="K32" s="30">
        <f t="shared" si="7"/>
        <v>-227635.59000000003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1027645.72</v>
      </c>
      <c r="C47" s="27">
        <f aca="true" t="shared" si="11" ref="C47:J47">IF(C17+C27+C48&lt;0,0,C17+C27+C48)</f>
        <v>1016509.1299999999</v>
      </c>
      <c r="D47" s="27">
        <f t="shared" si="11"/>
        <v>1144108.2000000002</v>
      </c>
      <c r="E47" s="27">
        <f t="shared" si="11"/>
        <v>626738.88</v>
      </c>
      <c r="F47" s="27">
        <f t="shared" si="11"/>
        <v>741667.1</v>
      </c>
      <c r="G47" s="27">
        <f t="shared" si="11"/>
        <v>800806.14</v>
      </c>
      <c r="H47" s="27">
        <f t="shared" si="11"/>
        <v>745810.02</v>
      </c>
      <c r="I47" s="27">
        <f t="shared" si="11"/>
        <v>980567.2</v>
      </c>
      <c r="J47" s="27">
        <f t="shared" si="11"/>
        <v>375930.1</v>
      </c>
      <c r="K47" s="20">
        <f>SUM(B47:J47)</f>
        <v>7459782.489999999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1027645.71</v>
      </c>
      <c r="C53" s="10">
        <f t="shared" si="13"/>
        <v>1016509.13</v>
      </c>
      <c r="D53" s="10">
        <f t="shared" si="13"/>
        <v>1144108.2</v>
      </c>
      <c r="E53" s="10">
        <f t="shared" si="13"/>
        <v>626738.88</v>
      </c>
      <c r="F53" s="10">
        <f t="shared" si="13"/>
        <v>741667.09</v>
      </c>
      <c r="G53" s="10">
        <f t="shared" si="13"/>
        <v>800806.14</v>
      </c>
      <c r="H53" s="10">
        <f t="shared" si="13"/>
        <v>745810.01</v>
      </c>
      <c r="I53" s="10">
        <f>SUM(I54:I66)</f>
        <v>980567.19</v>
      </c>
      <c r="J53" s="10">
        <f t="shared" si="13"/>
        <v>375930.1</v>
      </c>
      <c r="K53" s="5">
        <f>SUM(K54:K66)</f>
        <v>7459782.449999999</v>
      </c>
      <c r="L53" s="9"/>
    </row>
    <row r="54" spans="1:11" ht="16.5" customHeight="1">
      <c r="A54" s="7" t="s">
        <v>60</v>
      </c>
      <c r="B54" s="8">
        <v>898162.35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898162.35</v>
      </c>
    </row>
    <row r="55" spans="1:11" ht="16.5" customHeight="1">
      <c r="A55" s="7" t="s">
        <v>61</v>
      </c>
      <c r="B55" s="8">
        <v>129483.36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129483.36</v>
      </c>
    </row>
    <row r="56" spans="1:11" ht="16.5" customHeight="1">
      <c r="A56" s="7" t="s">
        <v>4</v>
      </c>
      <c r="B56" s="6">
        <v>0</v>
      </c>
      <c r="C56" s="8">
        <v>1016509.13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1016509.13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1144108.2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1144108.2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626738.88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626738.88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741667.09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741667.09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800806.14</v>
      </c>
      <c r="H60" s="6">
        <v>0</v>
      </c>
      <c r="I60" s="6">
        <v>0</v>
      </c>
      <c r="J60" s="6">
        <v>0</v>
      </c>
      <c r="K60" s="5">
        <f t="shared" si="14"/>
        <v>800806.14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745810.01</v>
      </c>
      <c r="I61" s="6">
        <v>0</v>
      </c>
      <c r="J61" s="6">
        <v>0</v>
      </c>
      <c r="K61" s="5">
        <f t="shared" si="14"/>
        <v>745810.01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356043.95</v>
      </c>
      <c r="J63" s="6">
        <v>0</v>
      </c>
      <c r="K63" s="5">
        <f t="shared" si="14"/>
        <v>356043.95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624523.24</v>
      </c>
      <c r="J64" s="6">
        <v>0</v>
      </c>
      <c r="K64" s="5">
        <f t="shared" si="14"/>
        <v>624523.24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375930.1</v>
      </c>
      <c r="K65" s="5">
        <f t="shared" si="14"/>
        <v>375930.1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2021-08-04T19:24:47Z</dcterms:modified>
  <cp:category/>
  <cp:version/>
  <cp:contentType/>
  <cp:contentStatus/>
</cp:coreProperties>
</file>