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<sst xmlns="http://schemas.openxmlformats.org/spreadsheetml/2006/main" count="74" uniqueCount="73">
  <si>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</si>
  <si>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</si>
  <si>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</si>
  <si>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</si>
  <si>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</si>
  <si>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</si>
  <si>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</si>
  <si>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</si>
  <si>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</si>
  <si>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</si>
  <si>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</si>
  <si>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</si>
  <si>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</si>
  <si>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</si>
  <si>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</si>
  <si>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</si>
  <si>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</si>
  <si>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</si>
  <si>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</si>
  <si>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</si>
  <si>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</si>
  <si>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</si>
  <si>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</si>
  <si>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</si>
  <si>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</si>
  <si>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</si>
  <si>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</si>
  <si>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</si>
  <si>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</si>
  <si>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</si>
  <si>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</si>
  <si>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</si>
  <si>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</si>
  <si>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</si>
  <si>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</si>
  <si>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</si>
  <si>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</si>
  <si>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</si>
  <si>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</si>
  <si>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</si>
  <si>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</si>
  <si>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</si>
  <si>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</si>
  <si>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</si>
  <si>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</si>
  <si>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</si>
  <si>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</si>
  <si>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</si>
  <si>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</si>
  <si>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</si>
  <si>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</si>
  <si>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</si>
  <si>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</si>
  <si>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</si>
  <si>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</si>
  <si>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</si>
  <si>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</si>
  <si>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</si>
  <si>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</si>
  <si>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</si>
  <si>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</si>
  <si>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</si>
  <si>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</si>
  <si>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</si>
  <si>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</si>
  <si>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</si>
  <si>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</si>
  <si>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</si>
  <si>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</si>
  <si>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</si>
  <si>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</si>
  <si>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</si>
  <si>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28/07/21 - VENCIMENTO 04/08/21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</si>
</sst>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217125</v>
      </c>
      <c r="C7" s="47">
        <f t="shared" si="0"/>
        <v>185140</v>
      </c>
      <c r="D7" s="47">
        <f t="shared" si="0"/>
        <v>232592</v>
      </c>
      <c r="E7" s="47">
        <f t="shared" si="0"/>
        <v>120299</v>
      </c>
      <c r="F7" s="47">
        <f t="shared" si="0"/>
        <v>154056</v>
      </c>
      <c r="G7" s="47">
        <f t="shared" si="0"/>
        <v>170610</v>
      </c>
      <c r="H7" s="47">
        <f t="shared" si="0"/>
        <v>197873</v>
      </c>
      <c r="I7" s="47">
        <f t="shared" si="0"/>
        <v>255556</v>
      </c>
      <c r="J7" s="47">
        <f t="shared" si="0"/>
        <v>81247</v>
      </c>
      <c r="K7" s="47">
        <f t="shared" si="0"/>
        <v>1614498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14836</v>
      </c>
      <c r="C8" s="45">
        <f t="shared" si="1"/>
        <v>14823</v>
      </c>
      <c r="D8" s="45">
        <f t="shared" si="1"/>
        <v>15328</v>
      </c>
      <c r="E8" s="45">
        <f t="shared" si="1"/>
        <v>9035</v>
      </c>
      <c r="F8" s="45">
        <f t="shared" si="1"/>
        <v>12174</v>
      </c>
      <c r="G8" s="45">
        <f t="shared" si="1"/>
        <v>7553</v>
      </c>
      <c r="H8" s="45">
        <f t="shared" si="1"/>
        <v>6703</v>
      </c>
      <c r="I8" s="45">
        <f t="shared" si="1"/>
        <v>15675</v>
      </c>
      <c r="J8" s="45">
        <f t="shared" si="1"/>
        <v>2624</v>
      </c>
      <c r="K8" s="38">
        <f>SUM(B8:J8)</f>
        <v>98751</v>
      </c>
      <c r="L8"/>
      <c r="M8"/>
      <c r="N8"/>
    </row>
    <row r="9" spans="1:14" ht="16.5" customHeight="1">
      <c r="A9" s="22" t="s">
        <v>35</v>
      </c>
      <c r="B9" s="45">
        <v>14818</v>
      </c>
      <c r="C9" s="45">
        <v>14822</v>
      </c>
      <c r="D9" s="45">
        <v>15328</v>
      </c>
      <c r="E9" s="45">
        <v>9004</v>
      </c>
      <c r="F9" s="45">
        <v>12166</v>
      </c>
      <c r="G9" s="45">
        <v>7552</v>
      </c>
      <c r="H9" s="45">
        <v>6703</v>
      </c>
      <c r="I9" s="45">
        <v>15649</v>
      </c>
      <c r="J9" s="45">
        <v>2624</v>
      </c>
      <c r="K9" s="38">
        <f>SUM(B9:J9)</f>
        <v>98666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1</v>
      </c>
      <c r="D10" s="45">
        <v>0</v>
      </c>
      <c r="E10" s="45">
        <v>31</v>
      </c>
      <c r="F10" s="45">
        <v>8</v>
      </c>
      <c r="G10" s="45">
        <v>1</v>
      </c>
      <c r="H10" s="45">
        <v>0</v>
      </c>
      <c r="I10" s="45">
        <v>26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33</v>
      </c>
      <c r="B11" s="43">
        <v>202289</v>
      </c>
      <c r="C11" s="43">
        <v>170317</v>
      </c>
      <c r="D11" s="43">
        <v>217264</v>
      </c>
      <c r="E11" s="43">
        <v>111264</v>
      </c>
      <c r="F11" s="43">
        <v>141882</v>
      </c>
      <c r="G11" s="43">
        <v>163057</v>
      </c>
      <c r="H11" s="43">
        <v>191170</v>
      </c>
      <c r="I11" s="43">
        <v>239881</v>
      </c>
      <c r="J11" s="43">
        <v>78623</v>
      </c>
      <c r="K11" s="38">
        <f>SUM(B11:J11)</f>
        <v>1515747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1.508708620556323</v>
      </c>
      <c r="C15" s="39">
        <v>1.54653088079675</v>
      </c>
      <c r="D15" s="39">
        <v>1.272126908230502</v>
      </c>
      <c r="E15" s="39">
        <v>1.631093889926403</v>
      </c>
      <c r="F15" s="39">
        <v>1.328649600059177</v>
      </c>
      <c r="G15" s="39">
        <v>1.308185061564839</v>
      </c>
      <c r="H15" s="39">
        <v>1.272860284439993</v>
      </c>
      <c r="I15" s="39">
        <v>1.31360831992853</v>
      </c>
      <c r="J15" s="39">
        <v>1.395506983240223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1131937.1</v>
      </c>
      <c r="C17" s="36">
        <f aca="true" t="shared" si="2" ref="C17:J17">C18+C19+C20+C21+C22+C23+C24</f>
        <v>1085934.57</v>
      </c>
      <c r="D17" s="36">
        <f t="shared" si="2"/>
        <v>1230209.4499999997</v>
      </c>
      <c r="E17" s="36">
        <f t="shared" si="2"/>
        <v>717391.5899999999</v>
      </c>
      <c r="F17" s="36">
        <f t="shared" si="2"/>
        <v>791603.25</v>
      </c>
      <c r="G17" s="36">
        <f t="shared" si="2"/>
        <v>867178.5999999999</v>
      </c>
      <c r="H17" s="36">
        <f t="shared" si="2"/>
        <v>785358.1</v>
      </c>
      <c r="I17" s="36">
        <f t="shared" si="2"/>
        <v>1069723.18</v>
      </c>
      <c r="J17" s="36">
        <f t="shared" si="2"/>
        <v>401759.7899999999</v>
      </c>
      <c r="K17" s="36">
        <f aca="true" t="shared" si="3" ref="K17:K24">SUM(B17:J17)</f>
        <v>8081095.629999998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728801.78</v>
      </c>
      <c r="C18" s="30">
        <f t="shared" si="4"/>
        <v>682166.84</v>
      </c>
      <c r="D18" s="30">
        <f t="shared" si="4"/>
        <v>949324.25</v>
      </c>
      <c r="E18" s="30">
        <f t="shared" si="4"/>
        <v>427470.47</v>
      </c>
      <c r="F18" s="30">
        <f t="shared" si="4"/>
        <v>578911.64</v>
      </c>
      <c r="G18" s="30">
        <f t="shared" si="4"/>
        <v>648232.7</v>
      </c>
      <c r="H18" s="30">
        <f t="shared" si="4"/>
        <v>599297.96</v>
      </c>
      <c r="I18" s="30">
        <f t="shared" si="4"/>
        <v>781311.36</v>
      </c>
      <c r="J18" s="30">
        <f t="shared" si="4"/>
        <v>281431.48</v>
      </c>
      <c r="K18" s="30">
        <f t="shared" si="3"/>
        <v>5676948.48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370747.75</v>
      </c>
      <c r="C19" s="30">
        <f t="shared" si="5"/>
        <v>372825.24</v>
      </c>
      <c r="D19" s="30">
        <f t="shared" si="5"/>
        <v>258336.67</v>
      </c>
      <c r="E19" s="30">
        <f t="shared" si="5"/>
        <v>269774</v>
      </c>
      <c r="F19" s="30">
        <f t="shared" si="5"/>
        <v>190259.08</v>
      </c>
      <c r="G19" s="30">
        <f t="shared" si="5"/>
        <v>199775.63</v>
      </c>
      <c r="H19" s="30">
        <f t="shared" si="5"/>
        <v>163524.61</v>
      </c>
      <c r="I19" s="30">
        <f t="shared" si="5"/>
        <v>245025.74</v>
      </c>
      <c r="J19" s="30">
        <f t="shared" si="5"/>
        <v>111308.12</v>
      </c>
      <c r="K19" s="30">
        <f t="shared" si="3"/>
        <v>2181576.84</v>
      </c>
      <c r="L19"/>
      <c r="M19"/>
      <c r="N19"/>
    </row>
    <row r="20" spans="1:14" ht="16.5" customHeight="1">
      <c r="A20" s="18" t="s">
        <v>28</v>
      </c>
      <c r="B20" s="30">
        <v>31046.34</v>
      </c>
      <c r="C20" s="30">
        <v>28260.03</v>
      </c>
      <c r="D20" s="30">
        <v>21156.65</v>
      </c>
      <c r="E20" s="30">
        <v>18491.2</v>
      </c>
      <c r="F20" s="30">
        <v>21091.3</v>
      </c>
      <c r="G20" s="30">
        <v>18596.1</v>
      </c>
      <c r="H20" s="30">
        <v>23474.26</v>
      </c>
      <c r="I20" s="30">
        <v>40703.62</v>
      </c>
      <c r="J20" s="30">
        <v>10937.35</v>
      </c>
      <c r="K20" s="30">
        <f t="shared" si="3"/>
        <v>213756.85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-465.56</v>
      </c>
      <c r="E23" s="30">
        <v>-1026.54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-2259.16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-118336.41</v>
      </c>
      <c r="C27" s="30">
        <f t="shared" si="6"/>
        <v>-77344.72</v>
      </c>
      <c r="D27" s="30">
        <f t="shared" si="6"/>
        <v>-110739.16999999998</v>
      </c>
      <c r="E27" s="30">
        <f t="shared" si="6"/>
        <v>-116339.11</v>
      </c>
      <c r="F27" s="30">
        <f t="shared" si="6"/>
        <v>-53530.4</v>
      </c>
      <c r="G27" s="30">
        <f t="shared" si="6"/>
        <v>-90497.11000000002</v>
      </c>
      <c r="H27" s="30">
        <f t="shared" si="6"/>
        <v>-45869.130000000005</v>
      </c>
      <c r="I27" s="30">
        <f t="shared" si="6"/>
        <v>-94411.23999999999</v>
      </c>
      <c r="J27" s="30">
        <f t="shared" si="6"/>
        <v>-24784.28</v>
      </c>
      <c r="K27" s="30">
        <f aca="true" t="shared" si="7" ref="K27:K35">SUM(B27:J27)</f>
        <v>-731851.5700000001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-118336.41</v>
      </c>
      <c r="C28" s="30">
        <f t="shared" si="8"/>
        <v>-77344.72</v>
      </c>
      <c r="D28" s="30">
        <f t="shared" si="8"/>
        <v>-92242.56999999999</v>
      </c>
      <c r="E28" s="30">
        <f t="shared" si="8"/>
        <v>-116339.11</v>
      </c>
      <c r="F28" s="30">
        <f t="shared" si="8"/>
        <v>-53530.4</v>
      </c>
      <c r="G28" s="30">
        <f t="shared" si="8"/>
        <v>-90497.11000000002</v>
      </c>
      <c r="H28" s="30">
        <f t="shared" si="8"/>
        <v>-45869.130000000005</v>
      </c>
      <c r="I28" s="30">
        <f t="shared" si="8"/>
        <v>-94411.23999999999</v>
      </c>
      <c r="J28" s="30">
        <f t="shared" si="8"/>
        <v>-19429.61</v>
      </c>
      <c r="K28" s="30">
        <f t="shared" si="7"/>
        <v>-708000.3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-65199.2</v>
      </c>
      <c r="C29" s="30">
        <f aca="true" t="shared" si="9" ref="C29:J29">-ROUND((C9)*$E$3,2)</f>
        <v>-65216.8</v>
      </c>
      <c r="D29" s="30">
        <f t="shared" si="9"/>
        <v>-67443.2</v>
      </c>
      <c r="E29" s="30">
        <f t="shared" si="9"/>
        <v>-39617.6</v>
      </c>
      <c r="F29" s="30">
        <f t="shared" si="9"/>
        <v>-53530.4</v>
      </c>
      <c r="G29" s="30">
        <f t="shared" si="9"/>
        <v>-33228.8</v>
      </c>
      <c r="H29" s="30">
        <f t="shared" si="9"/>
        <v>-29493.2</v>
      </c>
      <c r="I29" s="30">
        <f t="shared" si="9"/>
        <v>-68855.6</v>
      </c>
      <c r="J29" s="30">
        <f t="shared" si="9"/>
        <v>-11545.6</v>
      </c>
      <c r="K29" s="30">
        <f t="shared" si="7"/>
        <v>-434130.4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-3665.2</v>
      </c>
      <c r="C31" s="30">
        <v>-1355.2</v>
      </c>
      <c r="D31" s="30">
        <v>-2270.4</v>
      </c>
      <c r="E31" s="30">
        <v>-1909.6</v>
      </c>
      <c r="F31" s="26">
        <v>0</v>
      </c>
      <c r="G31" s="30">
        <v>-1016.4</v>
      </c>
      <c r="H31" s="30">
        <v>-463.32</v>
      </c>
      <c r="I31" s="30">
        <v>-723.04</v>
      </c>
      <c r="J31" s="30">
        <v>-223.06</v>
      </c>
      <c r="K31" s="30">
        <f t="shared" si="7"/>
        <v>-11626.22</v>
      </c>
      <c r="L31"/>
      <c r="M31"/>
      <c r="N31"/>
    </row>
    <row r="32" spans="1:14" ht="16.5" customHeight="1">
      <c r="A32" s="25" t="s">
        <v>21</v>
      </c>
      <c r="B32" s="30">
        <v>-49472.01</v>
      </c>
      <c r="C32" s="30">
        <v>-10772.72</v>
      </c>
      <c r="D32" s="30">
        <v>-22528.97</v>
      </c>
      <c r="E32" s="30">
        <v>-74811.91</v>
      </c>
      <c r="F32" s="26">
        <v>0</v>
      </c>
      <c r="G32" s="30">
        <v>-56251.91</v>
      </c>
      <c r="H32" s="30">
        <v>-15912.61</v>
      </c>
      <c r="I32" s="30">
        <v>-24832.6</v>
      </c>
      <c r="J32" s="30">
        <v>-7660.95</v>
      </c>
      <c r="K32" s="30">
        <f t="shared" si="7"/>
        <v>-262243.68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1013600.6900000001</v>
      </c>
      <c r="C47" s="27">
        <f aca="true" t="shared" si="11" ref="C47:J47">IF(C17+C27+C48&lt;0,0,C17+C27+C48)</f>
        <v>1008589.8500000001</v>
      </c>
      <c r="D47" s="27">
        <f t="shared" si="11"/>
        <v>1119470.2799999998</v>
      </c>
      <c r="E47" s="27">
        <f t="shared" si="11"/>
        <v>601052.4799999999</v>
      </c>
      <c r="F47" s="27">
        <f t="shared" si="11"/>
        <v>738072.85</v>
      </c>
      <c r="G47" s="27">
        <f t="shared" si="11"/>
        <v>776681.4899999999</v>
      </c>
      <c r="H47" s="27">
        <f t="shared" si="11"/>
        <v>739488.97</v>
      </c>
      <c r="I47" s="27">
        <f t="shared" si="11"/>
        <v>975311.94</v>
      </c>
      <c r="J47" s="27">
        <f t="shared" si="11"/>
        <v>376975.5099999999</v>
      </c>
      <c r="K47" s="20">
        <f>SUM(B47:J47)</f>
        <v>7349244.059999999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1013600.6799999999</v>
      </c>
      <c r="C53" s="10">
        <f t="shared" si="13"/>
        <v>1008589.86</v>
      </c>
      <c r="D53" s="10">
        <f t="shared" si="13"/>
        <v>1119470.28</v>
      </c>
      <c r="E53" s="10">
        <f t="shared" si="13"/>
        <v>601052.48</v>
      </c>
      <c r="F53" s="10">
        <f t="shared" si="13"/>
        <v>738072.84</v>
      </c>
      <c r="G53" s="10">
        <f t="shared" si="13"/>
        <v>776681.48</v>
      </c>
      <c r="H53" s="10">
        <f t="shared" si="13"/>
        <v>739488.96</v>
      </c>
      <c r="I53" s="10">
        <f>SUM(I54:I66)</f>
        <v>975311.9299999999</v>
      </c>
      <c r="J53" s="10">
        <f t="shared" si="13"/>
        <v>376975.51</v>
      </c>
      <c r="K53" s="5">
        <f>SUM(K54:K66)</f>
        <v>7349244.0200000005</v>
      </c>
      <c r="L53" s="9"/>
    </row>
    <row r="54" spans="1:11" ht="16.5" customHeight="1">
      <c r="A54" s="7" t="s">
        <v>60</v>
      </c>
      <c r="B54" s="8">
        <v>885886.99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885886.99</v>
      </c>
    </row>
    <row r="55" spans="1:11" ht="16.5" customHeight="1">
      <c r="A55" s="7" t="s">
        <v>61</v>
      </c>
      <c r="B55" s="8">
        <v>127713.69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127713.69</v>
      </c>
    </row>
    <row r="56" spans="1:11" ht="16.5" customHeight="1">
      <c r="A56" s="7" t="s">
        <v>4</v>
      </c>
      <c r="B56" s="6">
        <v>0</v>
      </c>
      <c r="C56" s="8">
        <v>1008589.86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1008589.86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1119470.28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1119470.28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601052.48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601052.48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738072.84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738072.84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776681.48</v>
      </c>
      <c r="H60" s="6">
        <v>0</v>
      </c>
      <c r="I60" s="6">
        <v>0</v>
      </c>
      <c r="J60" s="6">
        <v>0</v>
      </c>
      <c r="K60" s="5">
        <f t="shared" si="14"/>
        <v>776681.48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739488.96</v>
      </c>
      <c r="I61" s="6">
        <v>0</v>
      </c>
      <c r="J61" s="6">
        <v>0</v>
      </c>
      <c r="K61" s="5">
        <f t="shared" si="14"/>
        <v>739488.96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344090.05</v>
      </c>
      <c r="J63" s="6">
        <v>0</v>
      </c>
      <c r="K63" s="5">
        <f t="shared" si="14"/>
        <v>344090.05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631221.88</v>
      </c>
      <c r="J64" s="6">
        <v>0</v>
      </c>
      <c r="K64" s="5">
        <f t="shared" si="14"/>
        <v>631221.88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376975.51</v>
      </c>
      <c r="K65" s="5">
        <f t="shared" si="14"/>
        <v>376975.51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2021-08-03T16:50:41Z</dcterms:modified>
  <cp:category/>
  <cp:version/>
  <cp:contentType/>
  <cp:contentStatus/>
</cp:coreProperties>
</file>