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<sst xmlns="http://schemas.openxmlformats.org/spreadsheetml/2006/main" count="74" uniqueCount="73">
  <si>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</si>
  <si>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</si>
  <si>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</si>
  <si>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</si>
  <si>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</si>
  <si>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</si>
  <si>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</si>
  <si>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</si>
  <si>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</si>
  <si>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</si>
  <si>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</si>
  <si>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</si>
  <si>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</si>
  <si>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</si>
  <si>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</si>
  <si>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</si>
  <si>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</si>
  <si>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</si>
  <si>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</si>
  <si>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</si>
  <si>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</si>
  <si>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</si>
  <si>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</si>
  <si>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</si>
  <si>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</si>
  <si>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</si>
  <si>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</si>
  <si>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</si>
  <si>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</si>
  <si>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</si>
  <si>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</si>
  <si>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</si>
  <si>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</si>
  <si>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</si>
  <si>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</si>
  <si>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</si>
  <si>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</si>
  <si>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</si>
  <si>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</si>
  <si>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</si>
  <si>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</si>
  <si>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</si>
  <si>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</si>
  <si>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</si>
  <si>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</si>
  <si>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</si>
  <si>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</si>
  <si>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</si>
  <si>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</si>
  <si>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</si>
  <si>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</si>
  <si>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</si>
  <si>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</si>
  <si>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</si>
  <si>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</si>
  <si>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</si>
  <si>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</si>
  <si>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</si>
  <si>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</si>
  <si>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</si>
  <si>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</si>
  <si>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</si>
  <si>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</si>
  <si>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</si>
  <si>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</si>
  <si>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</si>
  <si>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</si>
  <si>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</si>
  <si>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</si>
  <si>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</si>
  <si>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</si>
  <si>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</si>
  <si>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25/07/21 - VENCIMENTO 30/07/21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</si>
</sst>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73563</v>
      </c>
      <c r="C7" s="47">
        <f t="shared" si="0"/>
        <v>57716</v>
      </c>
      <c r="D7" s="47">
        <f t="shared" si="0"/>
        <v>85450</v>
      </c>
      <c r="E7" s="47">
        <f t="shared" si="0"/>
        <v>39399</v>
      </c>
      <c r="F7" s="47">
        <f t="shared" si="0"/>
        <v>61076</v>
      </c>
      <c r="G7" s="47">
        <f t="shared" si="0"/>
        <v>65259</v>
      </c>
      <c r="H7" s="47">
        <f t="shared" si="0"/>
        <v>79683</v>
      </c>
      <c r="I7" s="47">
        <f t="shared" si="0"/>
        <v>96871</v>
      </c>
      <c r="J7" s="47">
        <f t="shared" si="0"/>
        <v>21930</v>
      </c>
      <c r="K7" s="47">
        <f t="shared" si="0"/>
        <v>580947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7396</v>
      </c>
      <c r="C8" s="45">
        <f t="shared" si="1"/>
        <v>7324</v>
      </c>
      <c r="D8" s="45">
        <f t="shared" si="1"/>
        <v>9018</v>
      </c>
      <c r="E8" s="45">
        <f t="shared" si="1"/>
        <v>4607</v>
      </c>
      <c r="F8" s="45">
        <f t="shared" si="1"/>
        <v>6299</v>
      </c>
      <c r="G8" s="45">
        <f t="shared" si="1"/>
        <v>4708</v>
      </c>
      <c r="H8" s="45">
        <f t="shared" si="1"/>
        <v>4584</v>
      </c>
      <c r="I8" s="45">
        <f t="shared" si="1"/>
        <v>8352</v>
      </c>
      <c r="J8" s="45">
        <f t="shared" si="1"/>
        <v>1058</v>
      </c>
      <c r="K8" s="38">
        <f>SUM(B8:J8)</f>
        <v>53346</v>
      </c>
      <c r="L8"/>
      <c r="M8"/>
      <c r="N8"/>
    </row>
    <row r="9" spans="1:14" ht="16.5" customHeight="1">
      <c r="A9" s="22" t="s">
        <v>35</v>
      </c>
      <c r="B9" s="45">
        <v>7385</v>
      </c>
      <c r="C9" s="45">
        <v>7320</v>
      </c>
      <c r="D9" s="45">
        <v>9016</v>
      </c>
      <c r="E9" s="45">
        <v>4590</v>
      </c>
      <c r="F9" s="45">
        <v>6293</v>
      </c>
      <c r="G9" s="45">
        <v>4707</v>
      </c>
      <c r="H9" s="45">
        <v>4584</v>
      </c>
      <c r="I9" s="45">
        <v>8344</v>
      </c>
      <c r="J9" s="45">
        <v>1058</v>
      </c>
      <c r="K9" s="38">
        <f>SUM(B9:J9)</f>
        <v>53297</v>
      </c>
      <c r="L9"/>
      <c r="M9"/>
      <c r="N9"/>
    </row>
    <row r="10" spans="1:14" ht="16.5" customHeight="1">
      <c r="A10" s="22" t="s">
        <v>34</v>
      </c>
      <c r="B10" s="45">
        <v>11</v>
      </c>
      <c r="C10" s="45">
        <v>4</v>
      </c>
      <c r="D10" s="45">
        <v>2</v>
      </c>
      <c r="E10" s="45">
        <v>17</v>
      </c>
      <c r="F10" s="45">
        <v>6</v>
      </c>
      <c r="G10" s="45">
        <v>1</v>
      </c>
      <c r="H10" s="45">
        <v>0</v>
      </c>
      <c r="I10" s="45">
        <v>8</v>
      </c>
      <c r="J10" s="45">
        <v>0</v>
      </c>
      <c r="K10" s="38">
        <f>SUM(B10:J10)</f>
        <v>49</v>
      </c>
      <c r="L10"/>
      <c r="M10"/>
      <c r="N10"/>
    </row>
    <row r="11" spans="1:14" ht="16.5" customHeight="1">
      <c r="A11" s="44" t="s">
        <v>33</v>
      </c>
      <c r="B11" s="43">
        <v>66167</v>
      </c>
      <c r="C11" s="43">
        <v>50392</v>
      </c>
      <c r="D11" s="43">
        <v>76432</v>
      </c>
      <c r="E11" s="43">
        <v>34792</v>
      </c>
      <c r="F11" s="43">
        <v>54777</v>
      </c>
      <c r="G11" s="43">
        <v>60551</v>
      </c>
      <c r="H11" s="43">
        <v>75099</v>
      </c>
      <c r="I11" s="43">
        <v>88519</v>
      </c>
      <c r="J11" s="43">
        <v>20872</v>
      </c>
      <c r="K11" s="38">
        <f>SUM(B11:J11)</f>
        <v>527601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1.311911849973168</v>
      </c>
      <c r="C15" s="39">
        <v>1.419298598083075</v>
      </c>
      <c r="D15" s="39">
        <v>1.09631333010666</v>
      </c>
      <c r="E15" s="39">
        <v>1.335050612749905</v>
      </c>
      <c r="F15" s="39">
        <v>1.225572217317873</v>
      </c>
      <c r="G15" s="39">
        <v>1.208403511403147</v>
      </c>
      <c r="H15" s="39">
        <v>1.148191237814284</v>
      </c>
      <c r="I15" s="39">
        <v>1.193327270683239</v>
      </c>
      <c r="J15" s="39">
        <v>1.258947991955128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338073.52999999997</v>
      </c>
      <c r="C17" s="36">
        <f aca="true" t="shared" si="2" ref="C17:J17">C18+C19+C20+C21+C22+C23+C24</f>
        <v>321924.10000000003</v>
      </c>
      <c r="D17" s="36">
        <f t="shared" si="2"/>
        <v>395953.71</v>
      </c>
      <c r="E17" s="36">
        <f t="shared" si="2"/>
        <v>197867.32</v>
      </c>
      <c r="F17" s="36">
        <f t="shared" si="2"/>
        <v>293490.02</v>
      </c>
      <c r="G17" s="36">
        <f t="shared" si="2"/>
        <v>307200.18</v>
      </c>
      <c r="H17" s="36">
        <f t="shared" si="2"/>
        <v>289561.86000000004</v>
      </c>
      <c r="I17" s="36">
        <f t="shared" si="2"/>
        <v>377342.51000000007</v>
      </c>
      <c r="J17" s="36">
        <f t="shared" si="2"/>
        <v>98959.21</v>
      </c>
      <c r="K17" s="36">
        <f aca="true" t="shared" si="3" ref="K17:K24">SUM(B17:J17)</f>
        <v>2620372.4400000004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246921.57</v>
      </c>
      <c r="C18" s="30">
        <f t="shared" si="4"/>
        <v>212660.37</v>
      </c>
      <c r="D18" s="30">
        <f t="shared" si="4"/>
        <v>348764.18</v>
      </c>
      <c r="E18" s="30">
        <f t="shared" si="4"/>
        <v>140000.41</v>
      </c>
      <c r="F18" s="30">
        <f t="shared" si="4"/>
        <v>229511.39</v>
      </c>
      <c r="G18" s="30">
        <f t="shared" si="4"/>
        <v>247951.57</v>
      </c>
      <c r="H18" s="30">
        <f t="shared" si="4"/>
        <v>241335.9</v>
      </c>
      <c r="I18" s="30">
        <f t="shared" si="4"/>
        <v>296163.71</v>
      </c>
      <c r="J18" s="30">
        <f t="shared" si="4"/>
        <v>75963.33</v>
      </c>
      <c r="K18" s="30">
        <f t="shared" si="3"/>
        <v>2039272.43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77017.76</v>
      </c>
      <c r="C19" s="30">
        <f t="shared" si="5"/>
        <v>89168.2</v>
      </c>
      <c r="D19" s="30">
        <f t="shared" si="5"/>
        <v>33590.64</v>
      </c>
      <c r="E19" s="30">
        <f t="shared" si="5"/>
        <v>46907.22</v>
      </c>
      <c r="F19" s="30">
        <f t="shared" si="5"/>
        <v>51771.39</v>
      </c>
      <c r="G19" s="30">
        <f t="shared" si="5"/>
        <v>51673.98</v>
      </c>
      <c r="H19" s="30">
        <f t="shared" si="5"/>
        <v>35763.87</v>
      </c>
      <c r="I19" s="30">
        <f t="shared" si="5"/>
        <v>57256.52</v>
      </c>
      <c r="J19" s="30">
        <f t="shared" si="5"/>
        <v>19670.55</v>
      </c>
      <c r="K19" s="30">
        <f t="shared" si="3"/>
        <v>462820.12999999995</v>
      </c>
      <c r="L19"/>
      <c r="M19"/>
      <c r="N19"/>
    </row>
    <row r="20" spans="1:14" ht="16.5" customHeight="1">
      <c r="A20" s="18" t="s">
        <v>28</v>
      </c>
      <c r="B20" s="30">
        <v>12792.97</v>
      </c>
      <c r="C20" s="30">
        <v>17413.07</v>
      </c>
      <c r="D20" s="30">
        <v>11741.45</v>
      </c>
      <c r="E20" s="30">
        <v>9760.01</v>
      </c>
      <c r="F20" s="30">
        <v>10866.01</v>
      </c>
      <c r="G20" s="30">
        <v>7000.46</v>
      </c>
      <c r="H20" s="30">
        <v>13400.82</v>
      </c>
      <c r="I20" s="30">
        <v>21239.82</v>
      </c>
      <c r="J20" s="30">
        <v>5242.49</v>
      </c>
      <c r="K20" s="30">
        <f t="shared" si="3"/>
        <v>109457.10000000002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-2166.25</v>
      </c>
      <c r="E22" s="30">
        <v>0</v>
      </c>
      <c r="F22" s="30">
        <v>0</v>
      </c>
      <c r="G22" s="30">
        <v>0</v>
      </c>
      <c r="H22" s="30">
        <v>-3621.19</v>
      </c>
      <c r="I22" s="30">
        <v>0</v>
      </c>
      <c r="J22" s="30">
        <v>-3258.39</v>
      </c>
      <c r="K22" s="30">
        <f t="shared" si="3"/>
        <v>-9045.83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-1482.78</v>
      </c>
      <c r="F23" s="30">
        <v>0</v>
      </c>
      <c r="G23" s="30">
        <v>-767.06</v>
      </c>
      <c r="H23" s="30">
        <v>0</v>
      </c>
      <c r="I23" s="30">
        <v>0</v>
      </c>
      <c r="J23" s="30">
        <v>0</v>
      </c>
      <c r="K23" s="30">
        <f t="shared" si="3"/>
        <v>-2249.84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-32494</v>
      </c>
      <c r="C27" s="30">
        <f t="shared" si="6"/>
        <v>-32208</v>
      </c>
      <c r="D27" s="30">
        <f t="shared" si="6"/>
        <v>-58167</v>
      </c>
      <c r="E27" s="30">
        <f t="shared" si="6"/>
        <v>-20196</v>
      </c>
      <c r="F27" s="30">
        <f t="shared" si="6"/>
        <v>-27689.2</v>
      </c>
      <c r="G27" s="30">
        <f t="shared" si="6"/>
        <v>-20710.8</v>
      </c>
      <c r="H27" s="30">
        <f t="shared" si="6"/>
        <v>-20169.6</v>
      </c>
      <c r="I27" s="30">
        <f t="shared" si="6"/>
        <v>-36713.6</v>
      </c>
      <c r="J27" s="30">
        <f t="shared" si="6"/>
        <v>-10009.869999999999</v>
      </c>
      <c r="K27" s="30">
        <f aca="true" t="shared" si="7" ref="K27:K35">SUM(B27:J27)</f>
        <v>-258358.07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-32494</v>
      </c>
      <c r="C28" s="30">
        <f t="shared" si="8"/>
        <v>-32208</v>
      </c>
      <c r="D28" s="30">
        <f t="shared" si="8"/>
        <v>-39670.4</v>
      </c>
      <c r="E28" s="30">
        <f t="shared" si="8"/>
        <v>-20196</v>
      </c>
      <c r="F28" s="30">
        <f t="shared" si="8"/>
        <v>-27689.2</v>
      </c>
      <c r="G28" s="30">
        <f t="shared" si="8"/>
        <v>-20710.8</v>
      </c>
      <c r="H28" s="30">
        <f t="shared" si="8"/>
        <v>-20169.6</v>
      </c>
      <c r="I28" s="30">
        <f t="shared" si="8"/>
        <v>-36713.6</v>
      </c>
      <c r="J28" s="30">
        <f t="shared" si="8"/>
        <v>-4655.2</v>
      </c>
      <c r="K28" s="30">
        <f t="shared" si="7"/>
        <v>-234506.80000000002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-32494</v>
      </c>
      <c r="C29" s="30">
        <f aca="true" t="shared" si="9" ref="C29:J29">-ROUND((C9)*$E$3,2)</f>
        <v>-32208</v>
      </c>
      <c r="D29" s="30">
        <f t="shared" si="9"/>
        <v>-39670.4</v>
      </c>
      <c r="E29" s="30">
        <f t="shared" si="9"/>
        <v>-20196</v>
      </c>
      <c r="F29" s="30">
        <f t="shared" si="9"/>
        <v>-27689.2</v>
      </c>
      <c r="G29" s="30">
        <f t="shared" si="9"/>
        <v>-20710.8</v>
      </c>
      <c r="H29" s="30">
        <f t="shared" si="9"/>
        <v>-20169.6</v>
      </c>
      <c r="I29" s="30">
        <f t="shared" si="9"/>
        <v>-36713.6</v>
      </c>
      <c r="J29" s="30">
        <f t="shared" si="9"/>
        <v>-4655.2</v>
      </c>
      <c r="K29" s="30">
        <f t="shared" si="7"/>
        <v>-234506.80000000002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305579.52999999997</v>
      </c>
      <c r="C47" s="27">
        <f aca="true" t="shared" si="11" ref="C47:J47">IF(C17+C27+C48&lt;0,0,C17+C27+C48)</f>
        <v>289716.10000000003</v>
      </c>
      <c r="D47" s="27">
        <f t="shared" si="11"/>
        <v>337786.71</v>
      </c>
      <c r="E47" s="27">
        <f t="shared" si="11"/>
        <v>177671.32</v>
      </c>
      <c r="F47" s="27">
        <f t="shared" si="11"/>
        <v>265800.82</v>
      </c>
      <c r="G47" s="27">
        <f t="shared" si="11"/>
        <v>286489.38</v>
      </c>
      <c r="H47" s="27">
        <f t="shared" si="11"/>
        <v>269392.26000000007</v>
      </c>
      <c r="I47" s="27">
        <f t="shared" si="11"/>
        <v>340628.9100000001</v>
      </c>
      <c r="J47" s="27">
        <f t="shared" si="11"/>
        <v>88949.34000000001</v>
      </c>
      <c r="K47" s="20">
        <f>SUM(B47:J47)</f>
        <v>2362014.37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305579.53</v>
      </c>
      <c r="C53" s="10">
        <f t="shared" si="13"/>
        <v>289716.1</v>
      </c>
      <c r="D53" s="10">
        <f t="shared" si="13"/>
        <v>337786.71</v>
      </c>
      <c r="E53" s="10">
        <f t="shared" si="13"/>
        <v>177671.32</v>
      </c>
      <c r="F53" s="10">
        <f t="shared" si="13"/>
        <v>265800.83</v>
      </c>
      <c r="G53" s="10">
        <f t="shared" si="13"/>
        <v>286489.38</v>
      </c>
      <c r="H53" s="10">
        <f t="shared" si="13"/>
        <v>269392.26</v>
      </c>
      <c r="I53" s="10">
        <f>SUM(I54:I66)</f>
        <v>340628.91000000003</v>
      </c>
      <c r="J53" s="10">
        <f t="shared" si="13"/>
        <v>88949.34</v>
      </c>
      <c r="K53" s="5">
        <f>SUM(K54:K66)</f>
        <v>2362014.38</v>
      </c>
      <c r="L53" s="9"/>
    </row>
    <row r="54" spans="1:11" ht="16.5" customHeight="1">
      <c r="A54" s="7" t="s">
        <v>60</v>
      </c>
      <c r="B54" s="8">
        <v>266587.58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266587.58</v>
      </c>
    </row>
    <row r="55" spans="1:11" ht="16.5" customHeight="1">
      <c r="A55" s="7" t="s">
        <v>61</v>
      </c>
      <c r="B55" s="8">
        <v>38991.95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38991.95</v>
      </c>
    </row>
    <row r="56" spans="1:11" ht="16.5" customHeight="1">
      <c r="A56" s="7" t="s">
        <v>4</v>
      </c>
      <c r="B56" s="6">
        <v>0</v>
      </c>
      <c r="C56" s="8">
        <v>289716.1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289716.1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337786.71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337786.71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177671.32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177671.32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265800.83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265800.83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286489.38</v>
      </c>
      <c r="H60" s="6">
        <v>0</v>
      </c>
      <c r="I60" s="6">
        <v>0</v>
      </c>
      <c r="J60" s="6">
        <v>0</v>
      </c>
      <c r="K60" s="5">
        <f t="shared" si="14"/>
        <v>286489.38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269392.26</v>
      </c>
      <c r="I61" s="6">
        <v>0</v>
      </c>
      <c r="J61" s="6">
        <v>0</v>
      </c>
      <c r="K61" s="5">
        <f t="shared" si="14"/>
        <v>269392.26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116801.65</v>
      </c>
      <c r="J63" s="6">
        <v>0</v>
      </c>
      <c r="K63" s="5">
        <f t="shared" si="14"/>
        <v>116801.65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223827.26</v>
      </c>
      <c r="J64" s="6">
        <v>0</v>
      </c>
      <c r="K64" s="5">
        <f t="shared" si="14"/>
        <v>223827.26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88949.34</v>
      </c>
      <c r="K65" s="5">
        <f t="shared" si="14"/>
        <v>88949.34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2021-07-29T18:50:57Z</dcterms:modified>
  <cp:category/>
  <cp:version/>
  <cp:contentType/>
  <cp:contentStatus/>
</cp:coreProperties>
</file>