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<sst xmlns="http://schemas.openxmlformats.org/spreadsheetml/2006/main" count="74" uniqueCount="73">
  <si>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</si>
  <si>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</si>
  <si>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</si>
  <si>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</si>
  <si>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</si>
  <si>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</si>
  <si>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</si>
  <si>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</si>
  <si>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</si>
  <si>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</si>
  <si>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</si>
  <si>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</si>
  <si>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</si>
  <si>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</si>
  <si>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</si>
  <si>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</si>
  <si>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</si>
  <si>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</si>
  <si>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</si>
  <si>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</si>
  <si>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</si>
  <si>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</si>
  <si>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</si>
  <si>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</si>
  <si>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</si>
  <si>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</si>
  <si>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</si>
  <si>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</si>
  <si>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</si>
  <si>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</si>
  <si>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</si>
  <si>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</si>
  <si>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</si>
  <si>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</si>
  <si>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</si>
  <si>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</si>
  <si>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</si>
  <si>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</si>
  <si>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</si>
  <si>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</si>
  <si>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</si>
  <si>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</si>
  <si>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</si>
  <si>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</si>
  <si>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</si>
  <si>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</si>
  <si>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</si>
  <si>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</si>
  <si>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</si>
  <si>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</si>
  <si>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</si>
  <si>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</si>
  <si>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</si>
  <si>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</si>
  <si>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</si>
  <si>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</si>
  <si>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</si>
  <si>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</si>
  <si>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</si>
  <si>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</si>
  <si>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</si>
  <si>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</si>
  <si>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</si>
  <si>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</si>
  <si>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</si>
  <si>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</si>
  <si>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</si>
  <si>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</si>
  <si>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</si>
  <si>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</si>
  <si>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</si>
  <si>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</si>
  <si>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24/07/21 - VENCIMENTO 30/07/21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</si>
</sst>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142444</v>
      </c>
      <c r="C7" s="47">
        <f t="shared" si="0"/>
        <v>123020</v>
      </c>
      <c r="D7" s="47">
        <f t="shared" si="0"/>
        <v>174998</v>
      </c>
      <c r="E7" s="47">
        <f t="shared" si="0"/>
        <v>82330</v>
      </c>
      <c r="F7" s="47">
        <f t="shared" si="0"/>
        <v>110473</v>
      </c>
      <c r="G7" s="47">
        <f t="shared" si="0"/>
        <v>126552</v>
      </c>
      <c r="H7" s="47">
        <f t="shared" si="0"/>
        <v>148148</v>
      </c>
      <c r="I7" s="47">
        <f t="shared" si="0"/>
        <v>172161</v>
      </c>
      <c r="J7" s="47">
        <f t="shared" si="0"/>
        <v>38707</v>
      </c>
      <c r="K7" s="47">
        <f t="shared" si="0"/>
        <v>1118833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13526</v>
      </c>
      <c r="C8" s="45">
        <f t="shared" si="1"/>
        <v>14405</v>
      </c>
      <c r="D8" s="45">
        <f t="shared" si="1"/>
        <v>16883</v>
      </c>
      <c r="E8" s="45">
        <f t="shared" si="1"/>
        <v>9311</v>
      </c>
      <c r="F8" s="45">
        <f t="shared" si="1"/>
        <v>10588</v>
      </c>
      <c r="G8" s="45">
        <f t="shared" si="1"/>
        <v>7889</v>
      </c>
      <c r="H8" s="45">
        <f t="shared" si="1"/>
        <v>7541</v>
      </c>
      <c r="I8" s="45">
        <f t="shared" si="1"/>
        <v>13765</v>
      </c>
      <c r="J8" s="45">
        <f t="shared" si="1"/>
        <v>1754</v>
      </c>
      <c r="K8" s="38">
        <f>SUM(B8:J8)</f>
        <v>95662</v>
      </c>
      <c r="L8"/>
      <c r="M8"/>
      <c r="N8"/>
    </row>
    <row r="9" spans="1:14" ht="16.5" customHeight="1">
      <c r="A9" s="22" t="s">
        <v>35</v>
      </c>
      <c r="B9" s="45">
        <v>13521</v>
      </c>
      <c r="C9" s="45">
        <v>14404</v>
      </c>
      <c r="D9" s="45">
        <v>16880</v>
      </c>
      <c r="E9" s="45">
        <v>9286</v>
      </c>
      <c r="F9" s="45">
        <v>10575</v>
      </c>
      <c r="G9" s="45">
        <v>7885</v>
      </c>
      <c r="H9" s="45">
        <v>7541</v>
      </c>
      <c r="I9" s="45">
        <v>13749</v>
      </c>
      <c r="J9" s="45">
        <v>1754</v>
      </c>
      <c r="K9" s="38">
        <f>SUM(B9:J9)</f>
        <v>95595</v>
      </c>
      <c r="L9"/>
      <c r="M9"/>
      <c r="N9"/>
    </row>
    <row r="10" spans="1:14" ht="16.5" customHeight="1">
      <c r="A10" s="22" t="s">
        <v>34</v>
      </c>
      <c r="B10" s="45">
        <v>5</v>
      </c>
      <c r="C10" s="45">
        <v>1</v>
      </c>
      <c r="D10" s="45">
        <v>3</v>
      </c>
      <c r="E10" s="45">
        <v>25</v>
      </c>
      <c r="F10" s="45">
        <v>13</v>
      </c>
      <c r="G10" s="45">
        <v>4</v>
      </c>
      <c r="H10" s="45">
        <v>0</v>
      </c>
      <c r="I10" s="45">
        <v>16</v>
      </c>
      <c r="J10" s="45">
        <v>0</v>
      </c>
      <c r="K10" s="38">
        <f>SUM(B10:J10)</f>
        <v>67</v>
      </c>
      <c r="L10"/>
      <c r="M10"/>
      <c r="N10"/>
    </row>
    <row r="11" spans="1:14" ht="16.5" customHeight="1">
      <c r="A11" s="44" t="s">
        <v>33</v>
      </c>
      <c r="B11" s="43">
        <v>128918</v>
      </c>
      <c r="C11" s="43">
        <v>108615</v>
      </c>
      <c r="D11" s="43">
        <v>158115</v>
      </c>
      <c r="E11" s="43">
        <v>73019</v>
      </c>
      <c r="F11" s="43">
        <v>99885</v>
      </c>
      <c r="G11" s="43">
        <v>118663</v>
      </c>
      <c r="H11" s="43">
        <v>140607</v>
      </c>
      <c r="I11" s="43">
        <v>158396</v>
      </c>
      <c r="J11" s="43">
        <v>36953</v>
      </c>
      <c r="K11" s="38">
        <f>SUM(B11:J11)</f>
        <v>1023171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1.384795829217276</v>
      </c>
      <c r="C15" s="39">
        <v>1.416764076086511</v>
      </c>
      <c r="D15" s="39">
        <v>1.123766929854124</v>
      </c>
      <c r="E15" s="39">
        <v>1.460085532394846</v>
      </c>
      <c r="F15" s="39">
        <v>1.225572217317873</v>
      </c>
      <c r="G15" s="39">
        <v>1.221711904645791</v>
      </c>
      <c r="H15" s="39">
        <v>1.172505869943808</v>
      </c>
      <c r="I15" s="39">
        <v>1.219554268328253</v>
      </c>
      <c r="J15" s="39">
        <v>1.295795238044393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680001.72</v>
      </c>
      <c r="C17" s="36">
        <f aca="true" t="shared" si="2" ref="C17:J17">C18+C19+C20+C21+C22+C23+C24</f>
        <v>667818.8899999999</v>
      </c>
      <c r="D17" s="36">
        <f t="shared" si="2"/>
        <v>819139.3399999999</v>
      </c>
      <c r="E17" s="36">
        <f t="shared" si="2"/>
        <v>442313.21</v>
      </c>
      <c r="F17" s="36">
        <f t="shared" si="2"/>
        <v>525405.25</v>
      </c>
      <c r="G17" s="36">
        <f t="shared" si="2"/>
        <v>601558.4600000001</v>
      </c>
      <c r="H17" s="36">
        <f t="shared" si="2"/>
        <v>541991.0700000001</v>
      </c>
      <c r="I17" s="36">
        <f t="shared" si="2"/>
        <v>672589.37</v>
      </c>
      <c r="J17" s="36">
        <f t="shared" si="2"/>
        <v>177360.22</v>
      </c>
      <c r="K17" s="36">
        <f aca="true" t="shared" si="3" ref="K17:K24">SUM(B17:J17)</f>
        <v>5128177.529999999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478127.53</v>
      </c>
      <c r="C18" s="30">
        <f t="shared" si="4"/>
        <v>453279.49</v>
      </c>
      <c r="D18" s="30">
        <f t="shared" si="4"/>
        <v>714254.34</v>
      </c>
      <c r="E18" s="30">
        <f t="shared" si="4"/>
        <v>292551.42</v>
      </c>
      <c r="F18" s="30">
        <f t="shared" si="4"/>
        <v>415135.44</v>
      </c>
      <c r="G18" s="30">
        <f t="shared" si="4"/>
        <v>480834.32</v>
      </c>
      <c r="H18" s="30">
        <f t="shared" si="4"/>
        <v>448695.85</v>
      </c>
      <c r="I18" s="30">
        <f t="shared" si="4"/>
        <v>526347.83</v>
      </c>
      <c r="J18" s="30">
        <f t="shared" si="4"/>
        <v>134077.18</v>
      </c>
      <c r="K18" s="30">
        <f t="shared" si="3"/>
        <v>3943303.4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183981.48</v>
      </c>
      <c r="C19" s="30">
        <f t="shared" si="5"/>
        <v>188910.61</v>
      </c>
      <c r="D19" s="30">
        <f t="shared" si="5"/>
        <v>88401.07</v>
      </c>
      <c r="E19" s="30">
        <f t="shared" si="5"/>
        <v>134598.68</v>
      </c>
      <c r="F19" s="30">
        <f t="shared" si="5"/>
        <v>93643.02</v>
      </c>
      <c r="G19" s="30">
        <f t="shared" si="5"/>
        <v>106606.69</v>
      </c>
      <c r="H19" s="30">
        <f t="shared" si="5"/>
        <v>77402.67</v>
      </c>
      <c r="I19" s="30">
        <f t="shared" si="5"/>
        <v>115561.91</v>
      </c>
      <c r="J19" s="30">
        <f t="shared" si="5"/>
        <v>39659.39</v>
      </c>
      <c r="K19" s="30">
        <f t="shared" si="3"/>
        <v>1028765.5200000001</v>
      </c>
      <c r="L19"/>
      <c r="M19"/>
      <c r="N19"/>
    </row>
    <row r="20" spans="1:14" ht="16.5" customHeight="1">
      <c r="A20" s="18" t="s">
        <v>28</v>
      </c>
      <c r="B20" s="30">
        <v>16551.48</v>
      </c>
      <c r="C20" s="30">
        <v>22946.33</v>
      </c>
      <c r="D20" s="30">
        <v>14626.49</v>
      </c>
      <c r="E20" s="30">
        <v>12708.77</v>
      </c>
      <c r="F20" s="30">
        <v>15285.56</v>
      </c>
      <c r="G20" s="30">
        <v>13214.54</v>
      </c>
      <c r="H20" s="30">
        <v>16831.28</v>
      </c>
      <c r="I20" s="30">
        <v>27997.17</v>
      </c>
      <c r="J20" s="30">
        <v>5540.81</v>
      </c>
      <c r="K20" s="30">
        <f t="shared" si="3"/>
        <v>145702.43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-228.12</v>
      </c>
      <c r="F23" s="30">
        <v>0</v>
      </c>
      <c r="G23" s="30">
        <v>-438.32</v>
      </c>
      <c r="H23" s="30">
        <v>0</v>
      </c>
      <c r="I23" s="30">
        <v>0</v>
      </c>
      <c r="J23" s="30">
        <v>0</v>
      </c>
      <c r="K23" s="30">
        <f t="shared" si="3"/>
        <v>-666.44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-59492.4</v>
      </c>
      <c r="C27" s="30">
        <f t="shared" si="6"/>
        <v>-63377.6</v>
      </c>
      <c r="D27" s="30">
        <f t="shared" si="6"/>
        <v>-92768.6</v>
      </c>
      <c r="E27" s="30">
        <f t="shared" si="6"/>
        <v>-40858.4</v>
      </c>
      <c r="F27" s="30">
        <f t="shared" si="6"/>
        <v>-46530</v>
      </c>
      <c r="G27" s="30">
        <f t="shared" si="6"/>
        <v>-34694</v>
      </c>
      <c r="H27" s="30">
        <f t="shared" si="6"/>
        <v>-33180.4</v>
      </c>
      <c r="I27" s="30">
        <f t="shared" si="6"/>
        <v>-60495.6</v>
      </c>
      <c r="J27" s="30">
        <f t="shared" si="6"/>
        <v>-13072.27</v>
      </c>
      <c r="K27" s="30">
        <f aca="true" t="shared" si="7" ref="K27:K35">SUM(B27:J27)</f>
        <v>-444469.27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-59492.4</v>
      </c>
      <c r="C28" s="30">
        <f t="shared" si="8"/>
        <v>-63377.6</v>
      </c>
      <c r="D28" s="30">
        <f t="shared" si="8"/>
        <v>-74272</v>
      </c>
      <c r="E28" s="30">
        <f t="shared" si="8"/>
        <v>-40858.4</v>
      </c>
      <c r="F28" s="30">
        <f t="shared" si="8"/>
        <v>-46530</v>
      </c>
      <c r="G28" s="30">
        <f t="shared" si="8"/>
        <v>-34694</v>
      </c>
      <c r="H28" s="30">
        <f t="shared" si="8"/>
        <v>-33180.4</v>
      </c>
      <c r="I28" s="30">
        <f t="shared" si="8"/>
        <v>-60495.6</v>
      </c>
      <c r="J28" s="30">
        <f t="shared" si="8"/>
        <v>-7717.6</v>
      </c>
      <c r="K28" s="30">
        <f t="shared" si="7"/>
        <v>-420618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-59492.4</v>
      </c>
      <c r="C29" s="30">
        <f aca="true" t="shared" si="9" ref="C29:J29">-ROUND((C9)*$E$3,2)</f>
        <v>-63377.6</v>
      </c>
      <c r="D29" s="30">
        <f t="shared" si="9"/>
        <v>-74272</v>
      </c>
      <c r="E29" s="30">
        <f t="shared" si="9"/>
        <v>-40858.4</v>
      </c>
      <c r="F29" s="30">
        <f t="shared" si="9"/>
        <v>-46530</v>
      </c>
      <c r="G29" s="30">
        <f t="shared" si="9"/>
        <v>-34694</v>
      </c>
      <c r="H29" s="30">
        <f t="shared" si="9"/>
        <v>-33180.4</v>
      </c>
      <c r="I29" s="30">
        <f t="shared" si="9"/>
        <v>-60495.6</v>
      </c>
      <c r="J29" s="30">
        <f t="shared" si="9"/>
        <v>-7717.6</v>
      </c>
      <c r="K29" s="30">
        <f t="shared" si="7"/>
        <v>-420618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620509.32</v>
      </c>
      <c r="C47" s="27">
        <f aca="true" t="shared" si="11" ref="C47:J47">IF(C17+C27+C48&lt;0,0,C17+C27+C48)</f>
        <v>604441.2899999999</v>
      </c>
      <c r="D47" s="27">
        <f t="shared" si="11"/>
        <v>726370.7399999999</v>
      </c>
      <c r="E47" s="27">
        <f t="shared" si="11"/>
        <v>401454.81</v>
      </c>
      <c r="F47" s="27">
        <f t="shared" si="11"/>
        <v>478875.25</v>
      </c>
      <c r="G47" s="27">
        <f t="shared" si="11"/>
        <v>566864.4600000001</v>
      </c>
      <c r="H47" s="27">
        <f t="shared" si="11"/>
        <v>508810.67000000004</v>
      </c>
      <c r="I47" s="27">
        <f t="shared" si="11"/>
        <v>612093.77</v>
      </c>
      <c r="J47" s="27">
        <f t="shared" si="11"/>
        <v>164287.95</v>
      </c>
      <c r="K47" s="20">
        <f>SUM(B47:J47)</f>
        <v>4683708.26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620509.3200000001</v>
      </c>
      <c r="C53" s="10">
        <f t="shared" si="13"/>
        <v>604441.29</v>
      </c>
      <c r="D53" s="10">
        <f t="shared" si="13"/>
        <v>726370.74</v>
      </c>
      <c r="E53" s="10">
        <f t="shared" si="13"/>
        <v>401454.81</v>
      </c>
      <c r="F53" s="10">
        <f t="shared" si="13"/>
        <v>478875.25</v>
      </c>
      <c r="G53" s="10">
        <f t="shared" si="13"/>
        <v>566864.47</v>
      </c>
      <c r="H53" s="10">
        <f t="shared" si="13"/>
        <v>508810.66</v>
      </c>
      <c r="I53" s="10">
        <f>SUM(I54:I66)</f>
        <v>612093.77</v>
      </c>
      <c r="J53" s="10">
        <f t="shared" si="13"/>
        <v>164287.95</v>
      </c>
      <c r="K53" s="5">
        <f>SUM(K54:K66)</f>
        <v>4683708.260000001</v>
      </c>
      <c r="L53" s="9"/>
    </row>
    <row r="54" spans="1:11" ht="16.5" customHeight="1">
      <c r="A54" s="7" t="s">
        <v>60</v>
      </c>
      <c r="B54" s="8">
        <v>541890.79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541890.79</v>
      </c>
    </row>
    <row r="55" spans="1:11" ht="16.5" customHeight="1">
      <c r="A55" s="7" t="s">
        <v>61</v>
      </c>
      <c r="B55" s="8">
        <v>78618.53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78618.53</v>
      </c>
    </row>
    <row r="56" spans="1:11" ht="16.5" customHeight="1">
      <c r="A56" s="7" t="s">
        <v>4</v>
      </c>
      <c r="B56" s="6">
        <v>0</v>
      </c>
      <c r="C56" s="8">
        <v>604441.29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604441.29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726370.74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726370.74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401454.81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401454.81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478875.25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478875.25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566864.47</v>
      </c>
      <c r="H60" s="6">
        <v>0</v>
      </c>
      <c r="I60" s="6">
        <v>0</v>
      </c>
      <c r="J60" s="6">
        <v>0</v>
      </c>
      <c r="K60" s="5">
        <f t="shared" si="14"/>
        <v>566864.47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508810.66</v>
      </c>
      <c r="I61" s="6">
        <v>0</v>
      </c>
      <c r="J61" s="6">
        <v>0</v>
      </c>
      <c r="K61" s="5">
        <f t="shared" si="14"/>
        <v>508810.66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219313.2</v>
      </c>
      <c r="J63" s="6">
        <v>0</v>
      </c>
      <c r="K63" s="5">
        <f t="shared" si="14"/>
        <v>219313.2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392780.57</v>
      </c>
      <c r="J64" s="6">
        <v>0</v>
      </c>
      <c r="K64" s="5">
        <f t="shared" si="14"/>
        <v>392780.57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164287.95</v>
      </c>
      <c r="K65" s="5">
        <f t="shared" si="14"/>
        <v>164287.95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2021-07-29T18:49:13Z</dcterms:modified>
  <cp:category/>
  <cp:version/>
  <cp:contentType/>
  <cp:contentStatus/>
</cp:coreProperties>
</file>