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<sst xmlns="http://schemas.openxmlformats.org/spreadsheetml/2006/main" count="75" uniqueCount="74">
  <si>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</si>
  <si>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</si>
  <si>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</si>
  <si>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</si>
  <si>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</si>
  <si>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</si>
  <si>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</si>
  <si>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</si>
  <si>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</si>
  <si>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</si>
  <si>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</si>
  <si>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</si>
  <si>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</si>
  <si>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</si>
  <si>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</si>
  <si>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</si>
  <si>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</si>
  <si>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</si>
  <si>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</si>
  <si>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</si>
  <si>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</si>
  <si>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</si>
  <si>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</si>
  <si>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</si>
  <si>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</si>
  <si>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</si>
  <si>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</si>
  <si>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</si>
  <si>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</si>
  <si>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</si>
  <si>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</si>
  <si>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</si>
  <si>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</si>
  <si>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</si>
  <si>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</si>
  <si>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</si>
  <si>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</si>
  <si>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</si>
  <si>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</si>
  <si>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</si>
  <si>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</si>
  <si>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</si>
  <si>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</si>
  <si>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</si>
  <si>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</si>
  <si>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</si>
  <si>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</si>
  <si>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</si>
  <si>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</si>
  <si>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</si>
  <si>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</si>
  <si>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</si>
  <si>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</si>
  <si>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</si>
  <si>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</si>
  <si>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</si>
  <si>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</si>
  <si>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</si>
  <si>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</si>
  <si>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</si>
  <si>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</si>
  <si>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</si>
  <si>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</si>
  <si>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</si>
  <si>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</si>
  <si>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</si>
  <si>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</si>
  <si>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</si>
  <si>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</si>
  <si>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</si>
  <si>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</si>
  <si>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22/07/21 - VENCIMENTO 29/07/21</t>
  </si>
  <si>
    <t>5.3. Revisão de Remuneração pelo Transporte Coletivo ¹</t>
  </si>
  <si>
    <t>¹ Passageiros de junho (83.359), fator de transição, ar condicionado e frota não disponibilizada.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</si>
</sst>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240872</v>
      </c>
      <c r="C7" s="47">
        <f t="shared" si="0"/>
        <v>206973</v>
      </c>
      <c r="D7" s="47">
        <f t="shared" si="0"/>
        <v>266122</v>
      </c>
      <c r="E7" s="47">
        <f t="shared" si="0"/>
        <v>137691</v>
      </c>
      <c r="F7" s="47">
        <f t="shared" si="0"/>
        <v>166651</v>
      </c>
      <c r="G7" s="47">
        <f t="shared" si="0"/>
        <v>188340</v>
      </c>
      <c r="H7" s="47">
        <f t="shared" si="0"/>
        <v>214525</v>
      </c>
      <c r="I7" s="47">
        <f t="shared" si="0"/>
        <v>274057</v>
      </c>
      <c r="J7" s="47">
        <f t="shared" si="0"/>
        <v>84581</v>
      </c>
      <c r="K7" s="47">
        <f t="shared" si="0"/>
        <v>1779812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18113</v>
      </c>
      <c r="C8" s="45">
        <f t="shared" si="1"/>
        <v>18012</v>
      </c>
      <c r="D8" s="45">
        <f t="shared" si="1"/>
        <v>19777</v>
      </c>
      <c r="E8" s="45">
        <f t="shared" si="1"/>
        <v>11319</v>
      </c>
      <c r="F8" s="45">
        <f t="shared" si="1"/>
        <v>14274</v>
      </c>
      <c r="G8" s="45">
        <f t="shared" si="1"/>
        <v>9676</v>
      </c>
      <c r="H8" s="45">
        <f t="shared" si="1"/>
        <v>8877</v>
      </c>
      <c r="I8" s="45">
        <f t="shared" si="1"/>
        <v>18492</v>
      </c>
      <c r="J8" s="45">
        <f t="shared" si="1"/>
        <v>3253</v>
      </c>
      <c r="K8" s="38">
        <f>SUM(B8:J8)</f>
        <v>121793</v>
      </c>
      <c r="L8"/>
      <c r="M8"/>
      <c r="N8"/>
    </row>
    <row r="9" spans="1:14" ht="16.5" customHeight="1">
      <c r="A9" s="22" t="s">
        <v>34</v>
      </c>
      <c r="B9" s="45">
        <v>18099</v>
      </c>
      <c r="C9" s="45">
        <v>18006</v>
      </c>
      <c r="D9" s="45">
        <v>19773</v>
      </c>
      <c r="E9" s="45">
        <v>11276</v>
      </c>
      <c r="F9" s="45">
        <v>14258</v>
      </c>
      <c r="G9" s="45">
        <v>9674</v>
      </c>
      <c r="H9" s="45">
        <v>8877</v>
      </c>
      <c r="I9" s="45">
        <v>18459</v>
      </c>
      <c r="J9" s="45">
        <v>3253</v>
      </c>
      <c r="K9" s="38">
        <f>SUM(B9:J9)</f>
        <v>121675</v>
      </c>
      <c r="L9"/>
      <c r="M9"/>
      <c r="N9"/>
    </row>
    <row r="10" spans="1:14" ht="16.5" customHeight="1">
      <c r="A10" s="22" t="s">
        <v>33</v>
      </c>
      <c r="B10" s="45">
        <v>14</v>
      </c>
      <c r="C10" s="45">
        <v>6</v>
      </c>
      <c r="D10" s="45">
        <v>4</v>
      </c>
      <c r="E10" s="45">
        <v>43</v>
      </c>
      <c r="F10" s="45">
        <v>16</v>
      </c>
      <c r="G10" s="45">
        <v>2</v>
      </c>
      <c r="H10" s="45">
        <v>0</v>
      </c>
      <c r="I10" s="45">
        <v>33</v>
      </c>
      <c r="J10" s="45">
        <v>0</v>
      </c>
      <c r="K10" s="38">
        <f>SUM(B10:J10)</f>
        <v>118</v>
      </c>
      <c r="L10"/>
      <c r="M10"/>
      <c r="N10"/>
    </row>
    <row r="11" spans="1:14" ht="16.5" customHeight="1">
      <c r="A11" s="44" t="s">
        <v>32</v>
      </c>
      <c r="B11" s="43">
        <v>222759</v>
      </c>
      <c r="C11" s="43">
        <v>188961</v>
      </c>
      <c r="D11" s="43">
        <v>246345</v>
      </c>
      <c r="E11" s="43">
        <v>126372</v>
      </c>
      <c r="F11" s="43">
        <v>152377</v>
      </c>
      <c r="G11" s="43">
        <v>178664</v>
      </c>
      <c r="H11" s="43">
        <v>205648</v>
      </c>
      <c r="I11" s="43">
        <v>255565</v>
      </c>
      <c r="J11" s="43">
        <v>81328</v>
      </c>
      <c r="K11" s="38">
        <f>SUM(B11:J11)</f>
        <v>1658019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1.391792598950383</v>
      </c>
      <c r="C15" s="39">
        <v>1.416535563712191</v>
      </c>
      <c r="D15" s="39">
        <v>1.14498479555345</v>
      </c>
      <c r="E15" s="39">
        <v>1.489751080518099</v>
      </c>
      <c r="F15" s="39">
        <v>1.260069001237562</v>
      </c>
      <c r="G15" s="39">
        <v>1.225320894591126</v>
      </c>
      <c r="H15" s="39">
        <v>1.199197573924661</v>
      </c>
      <c r="I15" s="39">
        <v>1.246767778031963</v>
      </c>
      <c r="J15" s="39">
        <v>1.352748663632527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1157879.0599999998</v>
      </c>
      <c r="C17" s="36">
        <f aca="true" t="shared" si="2" ref="C17:J17">C18+C19+C20+C21+C22+C23+C24</f>
        <v>1111450.04</v>
      </c>
      <c r="D17" s="36">
        <f t="shared" si="2"/>
        <v>1265714</v>
      </c>
      <c r="E17" s="36">
        <f t="shared" si="2"/>
        <v>751004.85</v>
      </c>
      <c r="F17" s="36">
        <f t="shared" si="2"/>
        <v>811754.27</v>
      </c>
      <c r="G17" s="36">
        <f t="shared" si="2"/>
        <v>896634.0499999999</v>
      </c>
      <c r="H17" s="36">
        <f t="shared" si="2"/>
        <v>801631.51</v>
      </c>
      <c r="I17" s="36">
        <f t="shared" si="2"/>
        <v>1088179</v>
      </c>
      <c r="J17" s="36">
        <f t="shared" si="2"/>
        <v>405332.83999999997</v>
      </c>
      <c r="K17" s="36">
        <f aca="true" t="shared" si="3" ref="K17:K24">SUM(B17:J17)</f>
        <v>8289579.619999998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808510.96</v>
      </c>
      <c r="C18" s="30">
        <f t="shared" si="4"/>
        <v>762612.72</v>
      </c>
      <c r="D18" s="30">
        <f t="shared" si="4"/>
        <v>1086176.94</v>
      </c>
      <c r="E18" s="30">
        <f t="shared" si="4"/>
        <v>489271.2</v>
      </c>
      <c r="F18" s="30">
        <f t="shared" si="4"/>
        <v>626241.13</v>
      </c>
      <c r="G18" s="30">
        <f t="shared" si="4"/>
        <v>715597.83</v>
      </c>
      <c r="H18" s="30">
        <f t="shared" si="4"/>
        <v>649731.87</v>
      </c>
      <c r="I18" s="30">
        <f t="shared" si="4"/>
        <v>837874.47</v>
      </c>
      <c r="J18" s="30">
        <f t="shared" si="4"/>
        <v>292980.13</v>
      </c>
      <c r="K18" s="30">
        <f t="shared" si="3"/>
        <v>6268997.25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316768.61</v>
      </c>
      <c r="C19" s="30">
        <f t="shared" si="5"/>
        <v>317655.32</v>
      </c>
      <c r="D19" s="30">
        <f t="shared" si="5"/>
        <v>157479.14</v>
      </c>
      <c r="E19" s="30">
        <f t="shared" si="5"/>
        <v>239621.1</v>
      </c>
      <c r="F19" s="30">
        <f t="shared" si="5"/>
        <v>162865.91</v>
      </c>
      <c r="G19" s="30">
        <f t="shared" si="5"/>
        <v>161239.14</v>
      </c>
      <c r="H19" s="30">
        <f t="shared" si="5"/>
        <v>129425.01</v>
      </c>
      <c r="I19" s="30">
        <f t="shared" si="5"/>
        <v>206760.42</v>
      </c>
      <c r="J19" s="30">
        <f t="shared" si="5"/>
        <v>103348.35</v>
      </c>
      <c r="K19" s="30">
        <f t="shared" si="3"/>
        <v>1795162.9999999998</v>
      </c>
      <c r="L19"/>
      <c r="M19"/>
      <c r="N19"/>
    </row>
    <row r="20" spans="1:14" ht="16.5" customHeight="1">
      <c r="A20" s="18" t="s">
        <v>27</v>
      </c>
      <c r="B20" s="30">
        <v>31258.26</v>
      </c>
      <c r="C20" s="30">
        <v>28499.54</v>
      </c>
      <c r="D20" s="30">
        <v>20549.65</v>
      </c>
      <c r="E20" s="30">
        <v>19772.27</v>
      </c>
      <c r="F20" s="30">
        <v>21306</v>
      </c>
      <c r="G20" s="30">
        <v>18784.59</v>
      </c>
      <c r="H20" s="30">
        <v>23413.36</v>
      </c>
      <c r="I20" s="30">
        <v>40861.65</v>
      </c>
      <c r="J20" s="30">
        <v>10921.52</v>
      </c>
      <c r="K20" s="30">
        <f t="shared" si="3"/>
        <v>215366.84000000003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-349.17</v>
      </c>
      <c r="E23" s="30">
        <v>-342.18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-1020.09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-118163.69</v>
      </c>
      <c r="C27" s="30">
        <f t="shared" si="6"/>
        <v>-88636.01999999999</v>
      </c>
      <c r="D27" s="30">
        <f t="shared" si="6"/>
        <v>-119088.85</v>
      </c>
      <c r="E27" s="30">
        <f t="shared" si="6"/>
        <v>-103695.46999999999</v>
      </c>
      <c r="F27" s="30">
        <f t="shared" si="6"/>
        <v>-59434.46</v>
      </c>
      <c r="G27" s="30">
        <f t="shared" si="6"/>
        <v>-75994.75</v>
      </c>
      <c r="H27" s="30">
        <f t="shared" si="6"/>
        <v>-51898.950000000004</v>
      </c>
      <c r="I27" s="30">
        <f t="shared" si="6"/>
        <v>-92824.51000000001</v>
      </c>
      <c r="J27" s="30">
        <f t="shared" si="6"/>
        <v>-17209.320000000003</v>
      </c>
      <c r="K27" s="30">
        <f aca="true" t="shared" si="7" ref="K27:K35">SUM(B27:J27)</f>
        <v>-726946.0199999999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-113585.35</v>
      </c>
      <c r="C28" s="30">
        <f t="shared" si="8"/>
        <v>-89855.31999999999</v>
      </c>
      <c r="D28" s="30">
        <f t="shared" si="8"/>
        <v>-101232</v>
      </c>
      <c r="E28" s="30">
        <f t="shared" si="8"/>
        <v>-102437.18</v>
      </c>
      <c r="F28" s="30">
        <f t="shared" si="8"/>
        <v>-62735.2</v>
      </c>
      <c r="G28" s="30">
        <f t="shared" si="8"/>
        <v>-74968.17</v>
      </c>
      <c r="H28" s="30">
        <f t="shared" si="8"/>
        <v>-47857.19</v>
      </c>
      <c r="I28" s="30">
        <f t="shared" si="8"/>
        <v>-94950.04000000001</v>
      </c>
      <c r="J28" s="30">
        <f t="shared" si="8"/>
        <v>-18549.09</v>
      </c>
      <c r="K28" s="30">
        <f t="shared" si="7"/>
        <v>-706169.5399999999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-79635.6</v>
      </c>
      <c r="C29" s="30">
        <f aca="true" t="shared" si="9" ref="C29:J29">-ROUND((C9)*$E$3,2)</f>
        <v>-79226.4</v>
      </c>
      <c r="D29" s="30">
        <f t="shared" si="9"/>
        <v>-87001.2</v>
      </c>
      <c r="E29" s="30">
        <f t="shared" si="9"/>
        <v>-49614.4</v>
      </c>
      <c r="F29" s="30">
        <f t="shared" si="9"/>
        <v>-62735.2</v>
      </c>
      <c r="G29" s="30">
        <f t="shared" si="9"/>
        <v>-42565.6</v>
      </c>
      <c r="H29" s="30">
        <f t="shared" si="9"/>
        <v>-39058.8</v>
      </c>
      <c r="I29" s="30">
        <f t="shared" si="9"/>
        <v>-81219.6</v>
      </c>
      <c r="J29" s="30">
        <f t="shared" si="9"/>
        <v>-14313.2</v>
      </c>
      <c r="K29" s="30">
        <f t="shared" si="7"/>
        <v>-535370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-1509.2</v>
      </c>
      <c r="C31" s="30">
        <v>-862.4</v>
      </c>
      <c r="D31" s="30">
        <v>-924</v>
      </c>
      <c r="E31" s="30">
        <v>-924</v>
      </c>
      <c r="F31" s="26">
        <v>0</v>
      </c>
      <c r="G31" s="30">
        <v>-523.6</v>
      </c>
      <c r="H31" s="30">
        <v>-148.92</v>
      </c>
      <c r="I31" s="30">
        <v>-232.41</v>
      </c>
      <c r="J31" s="30">
        <v>-71.7</v>
      </c>
      <c r="K31" s="30">
        <f t="shared" si="7"/>
        <v>-5196.2300000000005</v>
      </c>
      <c r="L31"/>
      <c r="M31"/>
      <c r="N31"/>
    </row>
    <row r="32" spans="1:14" ht="16.5" customHeight="1">
      <c r="A32" s="25" t="s">
        <v>20</v>
      </c>
      <c r="B32" s="30">
        <v>-32440.55</v>
      </c>
      <c r="C32" s="30">
        <v>-9766.52</v>
      </c>
      <c r="D32" s="30">
        <v>-13306.8</v>
      </c>
      <c r="E32" s="30">
        <v>-51898.78</v>
      </c>
      <c r="F32" s="26">
        <v>0</v>
      </c>
      <c r="G32" s="30">
        <v>-31878.97</v>
      </c>
      <c r="H32" s="30">
        <v>-8649.47</v>
      </c>
      <c r="I32" s="30">
        <v>-13498.03</v>
      </c>
      <c r="J32" s="30">
        <v>-4164.19</v>
      </c>
      <c r="K32" s="30">
        <f t="shared" si="7"/>
        <v>-165603.31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-4578.34</v>
      </c>
      <c r="C45" s="30">
        <v>1219.3</v>
      </c>
      <c r="D45" s="30">
        <v>639.75</v>
      </c>
      <c r="E45" s="30">
        <v>-1258.29</v>
      </c>
      <c r="F45" s="30">
        <v>3300.74</v>
      </c>
      <c r="G45" s="30">
        <v>-1026.58</v>
      </c>
      <c r="H45" s="30">
        <v>-4041.76</v>
      </c>
      <c r="I45" s="30">
        <v>2125.53</v>
      </c>
      <c r="J45" s="30">
        <v>6694.44</v>
      </c>
      <c r="K45" s="30">
        <f>SUM(B45:J45)</f>
        <v>3074.7899999999995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1039715.3699999999</v>
      </c>
      <c r="C47" s="27">
        <f aca="true" t="shared" si="11" ref="C47:J47">IF(C17+C27+C48&lt;0,0,C17+C27+C48)</f>
        <v>1022814.02</v>
      </c>
      <c r="D47" s="27">
        <f t="shared" si="11"/>
        <v>1146625.15</v>
      </c>
      <c r="E47" s="27">
        <f t="shared" si="11"/>
        <v>647309.38</v>
      </c>
      <c r="F47" s="27">
        <f t="shared" si="11"/>
        <v>752319.81</v>
      </c>
      <c r="G47" s="27">
        <f t="shared" si="11"/>
        <v>820639.2999999999</v>
      </c>
      <c r="H47" s="27">
        <f t="shared" si="11"/>
        <v>749732.56</v>
      </c>
      <c r="I47" s="27">
        <f t="shared" si="11"/>
        <v>995354.49</v>
      </c>
      <c r="J47" s="27">
        <f t="shared" si="11"/>
        <v>388123.51999999996</v>
      </c>
      <c r="K47" s="20">
        <f>SUM(B47:J47)</f>
        <v>7562633.6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1039715.3600000001</v>
      </c>
      <c r="C53" s="10">
        <f t="shared" si="13"/>
        <v>1022814.02</v>
      </c>
      <c r="D53" s="10">
        <f t="shared" si="13"/>
        <v>1146625.15</v>
      </c>
      <c r="E53" s="10">
        <f t="shared" si="13"/>
        <v>647309.38</v>
      </c>
      <c r="F53" s="10">
        <f t="shared" si="13"/>
        <v>752319.81</v>
      </c>
      <c r="G53" s="10">
        <f t="shared" si="13"/>
        <v>820639.3</v>
      </c>
      <c r="H53" s="10">
        <f t="shared" si="13"/>
        <v>749732.56</v>
      </c>
      <c r="I53" s="10">
        <f>SUM(I54:I66)</f>
        <v>995354.49</v>
      </c>
      <c r="J53" s="10">
        <f t="shared" si="13"/>
        <v>388123.51999999996</v>
      </c>
      <c r="K53" s="5">
        <f>SUM(K54:K66)</f>
        <v>7562633.589999999</v>
      </c>
      <c r="L53" s="9"/>
    </row>
    <row r="54" spans="1:11" ht="16.5" customHeight="1">
      <c r="A54" s="7" t="s">
        <v>59</v>
      </c>
      <c r="B54" s="8">
        <v>908399.31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908399.31</v>
      </c>
    </row>
    <row r="55" spans="1:11" ht="16.5" customHeight="1">
      <c r="A55" s="7" t="s">
        <v>60</v>
      </c>
      <c r="B55" s="8">
        <v>131316.05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131316.05</v>
      </c>
    </row>
    <row r="56" spans="1:11" ht="16.5" customHeight="1">
      <c r="A56" s="7" t="s">
        <v>4</v>
      </c>
      <c r="B56" s="6">
        <v>0</v>
      </c>
      <c r="C56" s="8">
        <v>1022814.02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1022814.02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1146625.15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1146625.15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647309.38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647309.38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752319.81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752319.81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820639.3</v>
      </c>
      <c r="H60" s="6">
        <v>0</v>
      </c>
      <c r="I60" s="6">
        <v>0</v>
      </c>
      <c r="J60" s="6">
        <v>0</v>
      </c>
      <c r="K60" s="5">
        <f t="shared" si="14"/>
        <v>820639.3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749732.56</v>
      </c>
      <c r="I61" s="6">
        <v>0</v>
      </c>
      <c r="J61" s="6">
        <v>0</v>
      </c>
      <c r="K61" s="5">
        <f t="shared" si="14"/>
        <v>749732.56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357894.77</v>
      </c>
      <c r="J63" s="6">
        <v>0</v>
      </c>
      <c r="K63" s="5">
        <f t="shared" si="14"/>
        <v>357894.77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637459.72</v>
      </c>
      <c r="J64" s="6">
        <v>0</v>
      </c>
      <c r="K64" s="5">
        <f t="shared" si="14"/>
        <v>637459.72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>+J47</f>
        <v>388123.51999999996</v>
      </c>
      <c r="K65" s="5">
        <f t="shared" si="14"/>
        <v>388123.51999999996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2021-07-28T20:05:07Z</dcterms:modified>
  <cp:category/>
  <cp:version/>
  <cp:contentType/>
  <cp:contentStatus/>
</cp:coreProperties>
</file>