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<sst xmlns="http://schemas.openxmlformats.org/spreadsheetml/2006/main" count="74" uniqueCount="73">
  <si>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</si>
  <si>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</si>
  <si>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</si>
  <si>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</si>
  <si>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</si>
  <si>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</si>
  <si>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</si>
  <si>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</si>
  <si>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</si>
  <si>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</si>
  <si>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</si>
  <si>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</si>
  <si>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</si>
  <si>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</si>
  <si>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</si>
  <si>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</si>
  <si>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</si>
  <si>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</si>
  <si>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</si>
  <si>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</si>
  <si>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</si>
  <si>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</si>
  <si>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</si>
  <si>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</si>
  <si>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</si>
  <si>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</si>
  <si>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</si>
  <si>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</si>
  <si>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</si>
  <si>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</si>
  <si>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</si>
  <si>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</si>
  <si>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</si>
  <si>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</si>
  <si>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</si>
  <si>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</si>
  <si>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</si>
  <si>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</si>
  <si>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</si>
  <si>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</si>
  <si>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</si>
  <si>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</si>
  <si>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</si>
  <si>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</si>
  <si>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</si>
  <si>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</si>
  <si>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</si>
  <si>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</si>
  <si>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</si>
  <si>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</si>
  <si>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</si>
  <si>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</si>
  <si>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</si>
  <si>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</si>
  <si>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</si>
  <si>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</si>
  <si>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</si>
  <si>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</si>
  <si>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</si>
  <si>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</si>
  <si>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</si>
  <si>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</si>
  <si>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</si>
  <si>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</si>
  <si>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</si>
  <si>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</si>
  <si>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</si>
  <si>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</si>
  <si>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</si>
  <si>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</si>
  <si>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</si>
  <si>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</si>
  <si>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18/07/21 - VENCIMENTO 23/07/21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</si>
</sst>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71868</v>
      </c>
      <c r="C7" s="47">
        <f t="shared" si="0"/>
        <v>56152</v>
      </c>
      <c r="D7" s="47">
        <f t="shared" si="0"/>
        <v>83844</v>
      </c>
      <c r="E7" s="47">
        <f t="shared" si="0"/>
        <v>39130</v>
      </c>
      <c r="F7" s="47">
        <f t="shared" si="0"/>
        <v>58658</v>
      </c>
      <c r="G7" s="47">
        <f t="shared" si="0"/>
        <v>64713</v>
      </c>
      <c r="H7" s="47">
        <f t="shared" si="0"/>
        <v>77977</v>
      </c>
      <c r="I7" s="47">
        <f t="shared" si="0"/>
        <v>94347</v>
      </c>
      <c r="J7" s="47">
        <f t="shared" si="0"/>
        <v>21245</v>
      </c>
      <c r="K7" s="47">
        <f t="shared" si="0"/>
        <v>567934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7163</v>
      </c>
      <c r="C8" s="45">
        <f t="shared" si="1"/>
        <v>6806</v>
      </c>
      <c r="D8" s="45">
        <f t="shared" si="1"/>
        <v>8628</v>
      </c>
      <c r="E8" s="45">
        <f t="shared" si="1"/>
        <v>4620</v>
      </c>
      <c r="F8" s="45">
        <f t="shared" si="1"/>
        <v>5867</v>
      </c>
      <c r="G8" s="45">
        <f t="shared" si="1"/>
        <v>4621</v>
      </c>
      <c r="H8" s="45">
        <f t="shared" si="1"/>
        <v>4481</v>
      </c>
      <c r="I8" s="45">
        <f t="shared" si="1"/>
        <v>7995</v>
      </c>
      <c r="J8" s="45">
        <f t="shared" si="1"/>
        <v>949</v>
      </c>
      <c r="K8" s="38">
        <f>SUM(B8:J8)</f>
        <v>51130</v>
      </c>
      <c r="L8"/>
      <c r="M8"/>
      <c r="N8"/>
    </row>
    <row r="9" spans="1:14" ht="16.5" customHeight="1">
      <c r="A9" s="22" t="s">
        <v>35</v>
      </c>
      <c r="B9" s="45">
        <v>7157</v>
      </c>
      <c r="C9" s="45">
        <v>6805</v>
      </c>
      <c r="D9" s="45">
        <v>8625</v>
      </c>
      <c r="E9" s="45">
        <v>4610</v>
      </c>
      <c r="F9" s="45">
        <v>5863</v>
      </c>
      <c r="G9" s="45">
        <v>4621</v>
      </c>
      <c r="H9" s="45">
        <v>4481</v>
      </c>
      <c r="I9" s="45">
        <v>7983</v>
      </c>
      <c r="J9" s="45">
        <v>949</v>
      </c>
      <c r="K9" s="38">
        <f>SUM(B9:J9)</f>
        <v>51094</v>
      </c>
      <c r="L9"/>
      <c r="M9"/>
      <c r="N9"/>
    </row>
    <row r="10" spans="1:14" ht="16.5" customHeight="1">
      <c r="A10" s="22" t="s">
        <v>34</v>
      </c>
      <c r="B10" s="45">
        <v>6</v>
      </c>
      <c r="C10" s="45">
        <v>1</v>
      </c>
      <c r="D10" s="45">
        <v>3</v>
      </c>
      <c r="E10" s="45">
        <v>10</v>
      </c>
      <c r="F10" s="45">
        <v>4</v>
      </c>
      <c r="G10" s="45">
        <v>0</v>
      </c>
      <c r="H10" s="45">
        <v>0</v>
      </c>
      <c r="I10" s="45">
        <v>12</v>
      </c>
      <c r="J10" s="45">
        <v>0</v>
      </c>
      <c r="K10" s="38">
        <f>SUM(B10:J10)</f>
        <v>36</v>
      </c>
      <c r="L10"/>
      <c r="M10"/>
      <c r="N10"/>
    </row>
    <row r="11" spans="1:14" ht="16.5" customHeight="1">
      <c r="A11" s="44" t="s">
        <v>33</v>
      </c>
      <c r="B11" s="43">
        <v>64705</v>
      </c>
      <c r="C11" s="43">
        <v>49346</v>
      </c>
      <c r="D11" s="43">
        <v>75216</v>
      </c>
      <c r="E11" s="43">
        <v>34510</v>
      </c>
      <c r="F11" s="43">
        <v>52791</v>
      </c>
      <c r="G11" s="43">
        <v>60092</v>
      </c>
      <c r="H11" s="43">
        <v>73496</v>
      </c>
      <c r="I11" s="43">
        <v>86352</v>
      </c>
      <c r="J11" s="43">
        <v>20296</v>
      </c>
      <c r="K11" s="38">
        <f>SUM(B11:J11)</f>
        <v>516804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1.302013982565017</v>
      </c>
      <c r="C15" s="39">
        <v>1.416532257178656</v>
      </c>
      <c r="D15" s="39">
        <v>1.087180961423725</v>
      </c>
      <c r="E15" s="39">
        <v>1.344094833749395</v>
      </c>
      <c r="F15" s="39">
        <v>1.240685239160793</v>
      </c>
      <c r="G15" s="39">
        <v>1.195324286270254</v>
      </c>
      <c r="H15" s="39">
        <v>1.155666077333314</v>
      </c>
      <c r="I15" s="39">
        <v>1.192006037598896</v>
      </c>
      <c r="J15" s="39">
        <v>1.268011818734508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328221.81999999995</v>
      </c>
      <c r="C17" s="36">
        <f aca="true" t="shared" si="2" ref="C17:J17">C18+C19+C20+C21+C22+C23+C24</f>
        <v>313040.84</v>
      </c>
      <c r="D17" s="36">
        <f t="shared" si="2"/>
        <v>384880.16</v>
      </c>
      <c r="E17" s="36">
        <f t="shared" si="2"/>
        <v>199155.32</v>
      </c>
      <c r="F17" s="36">
        <f t="shared" si="2"/>
        <v>285698.18</v>
      </c>
      <c r="G17" s="36">
        <f t="shared" si="2"/>
        <v>300918.24</v>
      </c>
      <c r="H17" s="36">
        <f t="shared" si="2"/>
        <v>285391.22000000003</v>
      </c>
      <c r="I17" s="36">
        <f t="shared" si="2"/>
        <v>367325.9600000001</v>
      </c>
      <c r="J17" s="36">
        <f t="shared" si="2"/>
        <v>96844.37999999999</v>
      </c>
      <c r="K17" s="36">
        <f aca="true" t="shared" si="3" ref="K17:K24">SUM(B17:J17)</f>
        <v>2561476.1199999996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241232.13</v>
      </c>
      <c r="C18" s="30">
        <f t="shared" si="4"/>
        <v>206897.66</v>
      </c>
      <c r="D18" s="30">
        <f t="shared" si="4"/>
        <v>342209.29</v>
      </c>
      <c r="E18" s="30">
        <f t="shared" si="4"/>
        <v>139044.54</v>
      </c>
      <c r="F18" s="30">
        <f t="shared" si="4"/>
        <v>220425.03</v>
      </c>
      <c r="G18" s="30">
        <f t="shared" si="4"/>
        <v>245877.04</v>
      </c>
      <c r="H18" s="30">
        <f t="shared" si="4"/>
        <v>236168.94</v>
      </c>
      <c r="I18" s="30">
        <f t="shared" si="4"/>
        <v>288447.08</v>
      </c>
      <c r="J18" s="30">
        <f t="shared" si="4"/>
        <v>73590.56</v>
      </c>
      <c r="K18" s="30">
        <f t="shared" si="3"/>
        <v>1993892.2700000003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72855.48</v>
      </c>
      <c r="C19" s="30">
        <f t="shared" si="5"/>
        <v>86179.55</v>
      </c>
      <c r="D19" s="30">
        <f t="shared" si="5"/>
        <v>29834.13</v>
      </c>
      <c r="E19" s="30">
        <f t="shared" si="5"/>
        <v>47844.51</v>
      </c>
      <c r="F19" s="30">
        <f t="shared" si="5"/>
        <v>53053.05</v>
      </c>
      <c r="G19" s="30">
        <f t="shared" si="5"/>
        <v>48025.76</v>
      </c>
      <c r="H19" s="30">
        <f t="shared" si="5"/>
        <v>36763.49</v>
      </c>
      <c r="I19" s="30">
        <f t="shared" si="5"/>
        <v>55383.58</v>
      </c>
      <c r="J19" s="30">
        <f t="shared" si="5"/>
        <v>19723.14</v>
      </c>
      <c r="K19" s="30">
        <f t="shared" si="3"/>
        <v>449662.69000000006</v>
      </c>
      <c r="L19"/>
      <c r="M19"/>
      <c r="N19"/>
    </row>
    <row r="20" spans="1:14" ht="16.5" customHeight="1">
      <c r="A20" s="18" t="s">
        <v>28</v>
      </c>
      <c r="B20" s="30">
        <v>12792.98</v>
      </c>
      <c r="C20" s="30">
        <v>17281.17</v>
      </c>
      <c r="D20" s="30">
        <v>10979.3</v>
      </c>
      <c r="E20" s="30">
        <v>10382.23</v>
      </c>
      <c r="F20" s="30">
        <v>10878.87</v>
      </c>
      <c r="G20" s="30">
        <v>6331.69</v>
      </c>
      <c r="H20" s="30">
        <v>13397.52</v>
      </c>
      <c r="I20" s="30">
        <v>20812.84</v>
      </c>
      <c r="J20" s="30">
        <v>5447.84</v>
      </c>
      <c r="K20" s="30">
        <f t="shared" si="3"/>
        <v>108304.43999999999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-798.42</v>
      </c>
      <c r="F23" s="30">
        <v>0</v>
      </c>
      <c r="G23" s="30">
        <v>-657.48</v>
      </c>
      <c r="H23" s="30">
        <v>0</v>
      </c>
      <c r="I23" s="30">
        <v>0</v>
      </c>
      <c r="J23" s="30">
        <v>0</v>
      </c>
      <c r="K23" s="30">
        <f t="shared" si="3"/>
        <v>-1455.9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-31490.8</v>
      </c>
      <c r="C27" s="30">
        <f t="shared" si="6"/>
        <v>-29942</v>
      </c>
      <c r="D27" s="30">
        <f t="shared" si="6"/>
        <v>-56446.6</v>
      </c>
      <c r="E27" s="30">
        <f t="shared" si="6"/>
        <v>-20284</v>
      </c>
      <c r="F27" s="30">
        <f t="shared" si="6"/>
        <v>-25797.2</v>
      </c>
      <c r="G27" s="30">
        <f t="shared" si="6"/>
        <v>-20332.4</v>
      </c>
      <c r="H27" s="30">
        <f t="shared" si="6"/>
        <v>-19716.4</v>
      </c>
      <c r="I27" s="30">
        <f t="shared" si="6"/>
        <v>-35125.2</v>
      </c>
      <c r="J27" s="30">
        <f t="shared" si="6"/>
        <v>-9530.27</v>
      </c>
      <c r="K27" s="30">
        <f aca="true" t="shared" si="7" ref="K27:K35">SUM(B27:J27)</f>
        <v>-248664.86999999997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-31490.8</v>
      </c>
      <c r="C28" s="30">
        <f t="shared" si="8"/>
        <v>-29942</v>
      </c>
      <c r="D28" s="30">
        <f t="shared" si="8"/>
        <v>-37950</v>
      </c>
      <c r="E28" s="30">
        <f t="shared" si="8"/>
        <v>-20284</v>
      </c>
      <c r="F28" s="30">
        <f t="shared" si="8"/>
        <v>-25797.2</v>
      </c>
      <c r="G28" s="30">
        <f t="shared" si="8"/>
        <v>-20332.4</v>
      </c>
      <c r="H28" s="30">
        <f t="shared" si="8"/>
        <v>-19716.4</v>
      </c>
      <c r="I28" s="30">
        <f t="shared" si="8"/>
        <v>-35125.2</v>
      </c>
      <c r="J28" s="30">
        <f t="shared" si="8"/>
        <v>-4175.6</v>
      </c>
      <c r="K28" s="30">
        <f t="shared" si="7"/>
        <v>-224813.6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-31490.8</v>
      </c>
      <c r="C29" s="30">
        <f aca="true" t="shared" si="9" ref="C29:J29">-ROUND((C9)*$E$3,2)</f>
        <v>-29942</v>
      </c>
      <c r="D29" s="30">
        <f t="shared" si="9"/>
        <v>-37950</v>
      </c>
      <c r="E29" s="30">
        <f t="shared" si="9"/>
        <v>-20284</v>
      </c>
      <c r="F29" s="30">
        <f t="shared" si="9"/>
        <v>-25797.2</v>
      </c>
      <c r="G29" s="30">
        <f t="shared" si="9"/>
        <v>-20332.4</v>
      </c>
      <c r="H29" s="30">
        <f t="shared" si="9"/>
        <v>-19716.4</v>
      </c>
      <c r="I29" s="30">
        <f t="shared" si="9"/>
        <v>-35125.2</v>
      </c>
      <c r="J29" s="30">
        <f t="shared" si="9"/>
        <v>-4175.6</v>
      </c>
      <c r="K29" s="30">
        <f t="shared" si="7"/>
        <v>-224813.6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296731.01999999996</v>
      </c>
      <c r="C47" s="27">
        <f aca="true" t="shared" si="11" ref="C47:J47">IF(C17+C27+C48&lt;0,0,C17+C27+C48)</f>
        <v>283098.84</v>
      </c>
      <c r="D47" s="27">
        <f t="shared" si="11"/>
        <v>328433.56</v>
      </c>
      <c r="E47" s="27">
        <f t="shared" si="11"/>
        <v>178871.32</v>
      </c>
      <c r="F47" s="27">
        <f t="shared" si="11"/>
        <v>259900.97999999998</v>
      </c>
      <c r="G47" s="27">
        <f t="shared" si="11"/>
        <v>280585.83999999997</v>
      </c>
      <c r="H47" s="27">
        <f t="shared" si="11"/>
        <v>265674.82</v>
      </c>
      <c r="I47" s="27">
        <f t="shared" si="11"/>
        <v>332200.76000000007</v>
      </c>
      <c r="J47" s="27">
        <f t="shared" si="11"/>
        <v>87314.10999999999</v>
      </c>
      <c r="K47" s="20">
        <f>SUM(B47:J47)</f>
        <v>2312811.25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296731.01</v>
      </c>
      <c r="C53" s="10">
        <f t="shared" si="13"/>
        <v>283098.84</v>
      </c>
      <c r="D53" s="10">
        <f t="shared" si="13"/>
        <v>328433.55</v>
      </c>
      <c r="E53" s="10">
        <f t="shared" si="13"/>
        <v>178871.32</v>
      </c>
      <c r="F53" s="10">
        <f t="shared" si="13"/>
        <v>259900.98</v>
      </c>
      <c r="G53" s="10">
        <f t="shared" si="13"/>
        <v>280585.84</v>
      </c>
      <c r="H53" s="10">
        <f t="shared" si="13"/>
        <v>265674.82</v>
      </c>
      <c r="I53" s="10">
        <f>SUM(I54:I66)</f>
        <v>332200.77</v>
      </c>
      <c r="J53" s="10">
        <f t="shared" si="13"/>
        <v>87314.1</v>
      </c>
      <c r="K53" s="5">
        <f>SUM(K54:K66)</f>
        <v>2312811.2300000004</v>
      </c>
      <c r="L53" s="9"/>
    </row>
    <row r="54" spans="1:11" ht="16.5" customHeight="1">
      <c r="A54" s="7" t="s">
        <v>60</v>
      </c>
      <c r="B54" s="8">
        <v>258838.46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258838.46</v>
      </c>
    </row>
    <row r="55" spans="1:11" ht="16.5" customHeight="1">
      <c r="A55" s="7" t="s">
        <v>61</v>
      </c>
      <c r="B55" s="8">
        <v>37892.55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37892.55</v>
      </c>
    </row>
    <row r="56" spans="1:11" ht="16.5" customHeight="1">
      <c r="A56" s="7" t="s">
        <v>4</v>
      </c>
      <c r="B56" s="6">
        <v>0</v>
      </c>
      <c r="C56" s="8">
        <v>283098.84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283098.84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328433.55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328433.55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178871.32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178871.32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259900.98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259900.98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280585.84</v>
      </c>
      <c r="H60" s="6">
        <v>0</v>
      </c>
      <c r="I60" s="6">
        <v>0</v>
      </c>
      <c r="J60" s="6">
        <v>0</v>
      </c>
      <c r="K60" s="5">
        <f t="shared" si="14"/>
        <v>280585.84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265674.82</v>
      </c>
      <c r="I61" s="6">
        <v>0</v>
      </c>
      <c r="J61" s="6">
        <v>0</v>
      </c>
      <c r="K61" s="5">
        <f t="shared" si="14"/>
        <v>265674.82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113911.64</v>
      </c>
      <c r="J63" s="6">
        <v>0</v>
      </c>
      <c r="K63" s="5">
        <f t="shared" si="14"/>
        <v>113911.64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218289.13</v>
      </c>
      <c r="J64" s="6">
        <v>0</v>
      </c>
      <c r="K64" s="5">
        <f t="shared" si="14"/>
        <v>218289.13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87314.1</v>
      </c>
      <c r="K65" s="5">
        <f t="shared" si="14"/>
        <v>87314.1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2021-07-22T17:56:34Z</dcterms:modified>
  <cp:category/>
  <cp:version/>
  <cp:contentType/>
  <cp:contentStatus/>
</cp:coreProperties>
</file>