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<sst xmlns="http://schemas.openxmlformats.org/spreadsheetml/2006/main" count="74" uniqueCount="73">
  <si>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</si>
  <si>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</si>
  <si>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</si>
  <si>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</si>
  <si>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</si>
  <si>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</si>
  <si>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</si>
  <si>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</si>
  <si>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</si>
  <si>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</si>
  <si>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</si>
  <si>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</si>
  <si>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</si>
  <si>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</si>
  <si>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</si>
  <si>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</si>
  <si>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</si>
  <si>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</si>
  <si>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</si>
  <si>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</si>
  <si>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</si>
  <si>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</si>
  <si>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</si>
  <si>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</si>
  <si>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</si>
  <si>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</si>
  <si>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</si>
  <si>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</si>
  <si>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</si>
  <si>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</si>
  <si>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</si>
  <si>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</si>
  <si>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</si>
  <si>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</si>
  <si>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</si>
  <si>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</si>
  <si>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</si>
  <si>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</si>
  <si>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</si>
  <si>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</si>
  <si>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</si>
  <si>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</si>
  <si>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</si>
  <si>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</si>
  <si>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</si>
  <si>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</si>
  <si>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</si>
  <si>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</si>
  <si>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</si>
  <si>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</si>
  <si>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</si>
  <si>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</si>
  <si>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</si>
  <si>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</si>
  <si>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</si>
  <si>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</si>
  <si>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</si>
  <si>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</si>
  <si>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</si>
  <si>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</si>
  <si>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</si>
  <si>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</si>
  <si>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</si>
  <si>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</si>
  <si>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</si>
  <si>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</si>
  <si>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</si>
  <si>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</si>
  <si>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</si>
  <si>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</si>
  <si>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</si>
  <si>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</si>
  <si>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17/07/21 - VENCIMENTO 23/07/21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</si>
</sst>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138982</v>
      </c>
      <c r="C7" s="47">
        <f t="shared" si="0"/>
        <v>119037</v>
      </c>
      <c r="D7" s="47">
        <f t="shared" si="0"/>
        <v>169705</v>
      </c>
      <c r="E7" s="47">
        <f t="shared" si="0"/>
        <v>81298</v>
      </c>
      <c r="F7" s="47">
        <f t="shared" si="0"/>
        <v>103521</v>
      </c>
      <c r="G7" s="47">
        <f t="shared" si="0"/>
        <v>121384</v>
      </c>
      <c r="H7" s="47">
        <f t="shared" si="0"/>
        <v>144217</v>
      </c>
      <c r="I7" s="47">
        <f t="shared" si="0"/>
        <v>168007</v>
      </c>
      <c r="J7" s="47">
        <f t="shared" si="0"/>
        <v>37581</v>
      </c>
      <c r="K7" s="47">
        <f t="shared" si="0"/>
        <v>1083732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12721</v>
      </c>
      <c r="C8" s="45">
        <f t="shared" si="1"/>
        <v>13643</v>
      </c>
      <c r="D8" s="45">
        <f t="shared" si="1"/>
        <v>15830</v>
      </c>
      <c r="E8" s="45">
        <f t="shared" si="1"/>
        <v>8664</v>
      </c>
      <c r="F8" s="45">
        <f t="shared" si="1"/>
        <v>9290</v>
      </c>
      <c r="G8" s="45">
        <f t="shared" si="1"/>
        <v>7166</v>
      </c>
      <c r="H8" s="45">
        <f t="shared" si="1"/>
        <v>7142</v>
      </c>
      <c r="I8" s="45">
        <f t="shared" si="1"/>
        <v>12842</v>
      </c>
      <c r="J8" s="45">
        <f t="shared" si="1"/>
        <v>1687</v>
      </c>
      <c r="K8" s="38">
        <f>SUM(B8:J8)</f>
        <v>88985</v>
      </c>
      <c r="L8"/>
      <c r="M8"/>
      <c r="N8"/>
    </row>
    <row r="9" spans="1:14" ht="16.5" customHeight="1">
      <c r="A9" s="22" t="s">
        <v>35</v>
      </c>
      <c r="B9" s="45">
        <v>12713</v>
      </c>
      <c r="C9" s="45">
        <v>13639</v>
      </c>
      <c r="D9" s="45">
        <v>15829</v>
      </c>
      <c r="E9" s="45">
        <v>8620</v>
      </c>
      <c r="F9" s="45">
        <v>9278</v>
      </c>
      <c r="G9" s="45">
        <v>7164</v>
      </c>
      <c r="H9" s="45">
        <v>7142</v>
      </c>
      <c r="I9" s="45">
        <v>12822</v>
      </c>
      <c r="J9" s="45">
        <v>1687</v>
      </c>
      <c r="K9" s="38">
        <f>SUM(B9:J9)</f>
        <v>88894</v>
      </c>
      <c r="L9"/>
      <c r="M9"/>
      <c r="N9"/>
    </row>
    <row r="10" spans="1:14" ht="16.5" customHeight="1">
      <c r="A10" s="22" t="s">
        <v>34</v>
      </c>
      <c r="B10" s="45">
        <v>8</v>
      </c>
      <c r="C10" s="45">
        <v>4</v>
      </c>
      <c r="D10" s="45">
        <v>1</v>
      </c>
      <c r="E10" s="45">
        <v>44</v>
      </c>
      <c r="F10" s="45">
        <v>12</v>
      </c>
      <c r="G10" s="45">
        <v>2</v>
      </c>
      <c r="H10" s="45">
        <v>0</v>
      </c>
      <c r="I10" s="45">
        <v>20</v>
      </c>
      <c r="J10" s="45">
        <v>0</v>
      </c>
      <c r="K10" s="38">
        <f>SUM(B10:J10)</f>
        <v>91</v>
      </c>
      <c r="L10"/>
      <c r="M10"/>
      <c r="N10"/>
    </row>
    <row r="11" spans="1:14" ht="16.5" customHeight="1">
      <c r="A11" s="44" t="s">
        <v>33</v>
      </c>
      <c r="B11" s="43">
        <v>126261</v>
      </c>
      <c r="C11" s="43">
        <v>105394</v>
      </c>
      <c r="D11" s="43">
        <v>153875</v>
      </c>
      <c r="E11" s="43">
        <v>72634</v>
      </c>
      <c r="F11" s="43">
        <v>94231</v>
      </c>
      <c r="G11" s="43">
        <v>114218</v>
      </c>
      <c r="H11" s="43">
        <v>137075</v>
      </c>
      <c r="I11" s="43">
        <v>155165</v>
      </c>
      <c r="J11" s="43">
        <v>35894</v>
      </c>
      <c r="K11" s="38">
        <f>SUM(B11:J11)</f>
        <v>994747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1.376738265029976</v>
      </c>
      <c r="C15" s="39">
        <v>1.426686646553711</v>
      </c>
      <c r="D15" s="39">
        <v>1.107046389981734</v>
      </c>
      <c r="E15" s="39">
        <v>1.439816669361674</v>
      </c>
      <c r="F15" s="39">
        <v>1.243741110648842</v>
      </c>
      <c r="G15" s="39">
        <v>1.187408234810904</v>
      </c>
      <c r="H15" s="39">
        <v>1.172019830962851</v>
      </c>
      <c r="I15" s="39">
        <v>1.215976900821096</v>
      </c>
      <c r="J15" s="39">
        <v>1.292753483681879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660152.37</v>
      </c>
      <c r="C17" s="36">
        <f aca="true" t="shared" si="2" ref="C17:J17">C18+C19+C20+C21+C22+C23+C24</f>
        <v>651803.5499999999</v>
      </c>
      <c r="D17" s="36">
        <f t="shared" si="2"/>
        <v>783169.34</v>
      </c>
      <c r="E17" s="36">
        <f t="shared" si="2"/>
        <v>431622.32000000007</v>
      </c>
      <c r="F17" s="36">
        <f t="shared" si="2"/>
        <v>499993.15</v>
      </c>
      <c r="G17" s="36">
        <f t="shared" si="2"/>
        <v>560345.9</v>
      </c>
      <c r="H17" s="36">
        <f t="shared" si="2"/>
        <v>527768.92</v>
      </c>
      <c r="I17" s="36">
        <f t="shared" si="2"/>
        <v>654916.36</v>
      </c>
      <c r="J17" s="36">
        <f t="shared" si="2"/>
        <v>171297.69999999998</v>
      </c>
      <c r="K17" s="36">
        <f aca="true" t="shared" si="3" ref="K17:K24">SUM(B17:J17)</f>
        <v>4941069.61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466506.98</v>
      </c>
      <c r="C18" s="30">
        <f t="shared" si="4"/>
        <v>438603.73</v>
      </c>
      <c r="D18" s="30">
        <f t="shared" si="4"/>
        <v>692650.96</v>
      </c>
      <c r="E18" s="30">
        <f t="shared" si="4"/>
        <v>288884.31</v>
      </c>
      <c r="F18" s="30">
        <f t="shared" si="4"/>
        <v>389011.21</v>
      </c>
      <c r="G18" s="30">
        <f t="shared" si="4"/>
        <v>461198.51</v>
      </c>
      <c r="H18" s="30">
        <f t="shared" si="4"/>
        <v>436790.03</v>
      </c>
      <c r="I18" s="30">
        <f t="shared" si="4"/>
        <v>513647.8</v>
      </c>
      <c r="J18" s="30">
        <f t="shared" si="4"/>
        <v>130176.83</v>
      </c>
      <c r="K18" s="30">
        <f t="shared" si="3"/>
        <v>3817470.3600000003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175751.03</v>
      </c>
      <c r="C19" s="30">
        <f t="shared" si="5"/>
        <v>187146.35</v>
      </c>
      <c r="D19" s="30">
        <f t="shared" si="5"/>
        <v>74145.78</v>
      </c>
      <c r="E19" s="30">
        <f t="shared" si="5"/>
        <v>127056.14</v>
      </c>
      <c r="F19" s="30">
        <f t="shared" si="5"/>
        <v>94818.02</v>
      </c>
      <c r="G19" s="30">
        <f t="shared" si="5"/>
        <v>86432.4</v>
      </c>
      <c r="H19" s="30">
        <f t="shared" si="5"/>
        <v>75136.55</v>
      </c>
      <c r="I19" s="30">
        <f t="shared" si="5"/>
        <v>110936.06</v>
      </c>
      <c r="J19" s="30">
        <f t="shared" si="5"/>
        <v>38109.72</v>
      </c>
      <c r="K19" s="30">
        <f t="shared" si="3"/>
        <v>969532.05</v>
      </c>
      <c r="L19"/>
      <c r="M19"/>
      <c r="N19"/>
    </row>
    <row r="20" spans="1:14" ht="16.5" customHeight="1">
      <c r="A20" s="18" t="s">
        <v>28</v>
      </c>
      <c r="B20" s="30">
        <v>16553.13</v>
      </c>
      <c r="C20" s="30">
        <v>23371.01</v>
      </c>
      <c r="D20" s="30">
        <v>14515.16</v>
      </c>
      <c r="E20" s="30">
        <v>13227.53</v>
      </c>
      <c r="F20" s="30">
        <v>14822.69</v>
      </c>
      <c r="G20" s="30">
        <v>12579.14</v>
      </c>
      <c r="H20" s="30">
        <v>16781.07</v>
      </c>
      <c r="I20" s="30">
        <v>27650.04</v>
      </c>
      <c r="J20" s="30">
        <v>5118.19</v>
      </c>
      <c r="K20" s="30">
        <f t="shared" si="3"/>
        <v>144617.96000000002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-2166.25</v>
      </c>
      <c r="E22" s="30">
        <v>0</v>
      </c>
      <c r="F22" s="30">
        <v>0</v>
      </c>
      <c r="G22" s="30">
        <v>0</v>
      </c>
      <c r="H22" s="30">
        <v>-3621.19</v>
      </c>
      <c r="I22" s="30">
        <v>0</v>
      </c>
      <c r="J22" s="30">
        <v>-3258.39</v>
      </c>
      <c r="K22" s="30">
        <f t="shared" si="3"/>
        <v>-9045.83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-228.12</v>
      </c>
      <c r="F23" s="30">
        <v>0</v>
      </c>
      <c r="G23" s="30">
        <v>-1205.38</v>
      </c>
      <c r="H23" s="30">
        <v>0</v>
      </c>
      <c r="I23" s="30">
        <v>0</v>
      </c>
      <c r="J23" s="30">
        <v>-189.88</v>
      </c>
      <c r="K23" s="30">
        <f t="shared" si="3"/>
        <v>-1623.38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-55937.2</v>
      </c>
      <c r="C27" s="30">
        <f t="shared" si="6"/>
        <v>-60011.6</v>
      </c>
      <c r="D27" s="30">
        <f t="shared" si="6"/>
        <v>-88144.20000000001</v>
      </c>
      <c r="E27" s="30">
        <f t="shared" si="6"/>
        <v>-37928</v>
      </c>
      <c r="F27" s="30">
        <f t="shared" si="6"/>
        <v>-40823.2</v>
      </c>
      <c r="G27" s="30">
        <f t="shared" si="6"/>
        <v>-31521.6</v>
      </c>
      <c r="H27" s="30">
        <f t="shared" si="6"/>
        <v>-31424.8</v>
      </c>
      <c r="I27" s="30">
        <f t="shared" si="6"/>
        <v>-56416.8</v>
      </c>
      <c r="J27" s="30">
        <f t="shared" si="6"/>
        <v>-12777.470000000001</v>
      </c>
      <c r="K27" s="30">
        <f aca="true" t="shared" si="7" ref="K27:K35">SUM(B27:J27)</f>
        <v>-414984.87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-55937.2</v>
      </c>
      <c r="C28" s="30">
        <f t="shared" si="8"/>
        <v>-60011.6</v>
      </c>
      <c r="D28" s="30">
        <f t="shared" si="8"/>
        <v>-69647.6</v>
      </c>
      <c r="E28" s="30">
        <f t="shared" si="8"/>
        <v>-37928</v>
      </c>
      <c r="F28" s="30">
        <f t="shared" si="8"/>
        <v>-40823.2</v>
      </c>
      <c r="G28" s="30">
        <f t="shared" si="8"/>
        <v>-31521.6</v>
      </c>
      <c r="H28" s="30">
        <f t="shared" si="8"/>
        <v>-31424.8</v>
      </c>
      <c r="I28" s="30">
        <f t="shared" si="8"/>
        <v>-56416.8</v>
      </c>
      <c r="J28" s="30">
        <f t="shared" si="8"/>
        <v>-7422.8</v>
      </c>
      <c r="K28" s="30">
        <f t="shared" si="7"/>
        <v>-391133.5999999999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-55937.2</v>
      </c>
      <c r="C29" s="30">
        <f aca="true" t="shared" si="9" ref="C29:J29">-ROUND((C9)*$E$3,2)</f>
        <v>-60011.6</v>
      </c>
      <c r="D29" s="30">
        <f t="shared" si="9"/>
        <v>-69647.6</v>
      </c>
      <c r="E29" s="30">
        <f t="shared" si="9"/>
        <v>-37928</v>
      </c>
      <c r="F29" s="30">
        <f t="shared" si="9"/>
        <v>-40823.2</v>
      </c>
      <c r="G29" s="30">
        <f t="shared" si="9"/>
        <v>-31521.6</v>
      </c>
      <c r="H29" s="30">
        <f t="shared" si="9"/>
        <v>-31424.8</v>
      </c>
      <c r="I29" s="30">
        <f t="shared" si="9"/>
        <v>-56416.8</v>
      </c>
      <c r="J29" s="30">
        <f t="shared" si="9"/>
        <v>-7422.8</v>
      </c>
      <c r="K29" s="30">
        <f t="shared" si="7"/>
        <v>-391133.5999999999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604215.17</v>
      </c>
      <c r="C47" s="27">
        <f aca="true" t="shared" si="11" ref="C47:J47">IF(C17+C27+C48&lt;0,0,C17+C27+C48)</f>
        <v>591791.95</v>
      </c>
      <c r="D47" s="27">
        <f t="shared" si="11"/>
        <v>695025.1399999999</v>
      </c>
      <c r="E47" s="27">
        <f t="shared" si="11"/>
        <v>393694.32000000007</v>
      </c>
      <c r="F47" s="27">
        <f t="shared" si="11"/>
        <v>459169.95</v>
      </c>
      <c r="G47" s="27">
        <f t="shared" si="11"/>
        <v>528824.3</v>
      </c>
      <c r="H47" s="27">
        <f t="shared" si="11"/>
        <v>496344.12000000005</v>
      </c>
      <c r="I47" s="27">
        <f t="shared" si="11"/>
        <v>598499.5599999999</v>
      </c>
      <c r="J47" s="27">
        <f t="shared" si="11"/>
        <v>158520.22999999998</v>
      </c>
      <c r="K47" s="20">
        <f>SUM(B47:J47)</f>
        <v>4526084.74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604215.1799999999</v>
      </c>
      <c r="C53" s="10">
        <f t="shared" si="13"/>
        <v>591791.95</v>
      </c>
      <c r="D53" s="10">
        <f t="shared" si="13"/>
        <v>695025.14</v>
      </c>
      <c r="E53" s="10">
        <f t="shared" si="13"/>
        <v>393694.32</v>
      </c>
      <c r="F53" s="10">
        <f t="shared" si="13"/>
        <v>459169.96</v>
      </c>
      <c r="G53" s="10">
        <f t="shared" si="13"/>
        <v>528824.3</v>
      </c>
      <c r="H53" s="10">
        <f t="shared" si="13"/>
        <v>496344.12</v>
      </c>
      <c r="I53" s="10">
        <f>SUM(I54:I66)</f>
        <v>598499.56</v>
      </c>
      <c r="J53" s="10">
        <f t="shared" si="13"/>
        <v>158520.23</v>
      </c>
      <c r="K53" s="5">
        <f>SUM(K54:K66)</f>
        <v>4526084.760000001</v>
      </c>
      <c r="L53" s="9"/>
    </row>
    <row r="54" spans="1:11" ht="16.5" customHeight="1">
      <c r="A54" s="7" t="s">
        <v>60</v>
      </c>
      <c r="B54" s="8">
        <v>527963.22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527963.22</v>
      </c>
    </row>
    <row r="55" spans="1:11" ht="16.5" customHeight="1">
      <c r="A55" s="7" t="s">
        <v>61</v>
      </c>
      <c r="B55" s="8">
        <v>76251.96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76251.96</v>
      </c>
    </row>
    <row r="56" spans="1:11" ht="16.5" customHeight="1">
      <c r="A56" s="7" t="s">
        <v>4</v>
      </c>
      <c r="B56" s="6">
        <v>0</v>
      </c>
      <c r="C56" s="8">
        <v>591791.95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591791.95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695025.14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695025.14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393694.32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393694.32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459169.96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459169.96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528824.3</v>
      </c>
      <c r="H60" s="6">
        <v>0</v>
      </c>
      <c r="I60" s="6">
        <v>0</v>
      </c>
      <c r="J60" s="6">
        <v>0</v>
      </c>
      <c r="K60" s="5">
        <f t="shared" si="14"/>
        <v>528824.3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496344.12</v>
      </c>
      <c r="I61" s="6">
        <v>0</v>
      </c>
      <c r="J61" s="6">
        <v>0</v>
      </c>
      <c r="K61" s="5">
        <f t="shared" si="14"/>
        <v>496344.12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217434.89</v>
      </c>
      <c r="J63" s="6">
        <v>0</v>
      </c>
      <c r="K63" s="5">
        <f t="shared" si="14"/>
        <v>217434.89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381064.67</v>
      </c>
      <c r="J64" s="6">
        <v>0</v>
      </c>
      <c r="K64" s="5">
        <f t="shared" si="14"/>
        <v>381064.67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158520.23</v>
      </c>
      <c r="K65" s="5">
        <f t="shared" si="14"/>
        <v>158520.23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2021-07-22T17:55:47Z</dcterms:modified>
  <cp:category/>
  <cp:version/>
  <cp:contentType/>
  <cp:contentStatus/>
</cp:coreProperties>
</file>