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<sst xmlns="http://schemas.openxmlformats.org/spreadsheetml/2006/main" count="74" uniqueCount="73">
  <si>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</si>
  <si>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</si>
  <si>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</si>
  <si>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</si>
  <si>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</si>
  <si>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</si>
  <si>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</si>
  <si>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</si>
  <si>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</si>
  <si>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</si>
  <si>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</si>
  <si>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</si>
  <si>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</si>
  <si>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</si>
  <si>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</si>
  <si>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</si>
  <si>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</si>
  <si>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</si>
  <si>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</si>
  <si>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</si>
  <si>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</si>
  <si>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</si>
  <si>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</si>
  <si>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</si>
  <si>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</si>
  <si>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</si>
  <si>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</si>
  <si>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</si>
  <si>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</si>
  <si>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</si>
  <si>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</si>
  <si>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</si>
  <si>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</si>
  <si>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</si>
  <si>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</si>
  <si>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</si>
  <si>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</si>
  <si>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</si>
  <si>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</si>
  <si>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</si>
  <si>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</si>
  <si>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</si>
  <si>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</si>
  <si>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</si>
  <si>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</si>
  <si>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</si>
  <si>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</si>
  <si>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</si>
  <si>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</si>
  <si>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</si>
  <si>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</si>
  <si>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</si>
  <si>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</si>
  <si>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</si>
  <si>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</si>
  <si>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</si>
  <si>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</si>
  <si>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</si>
  <si>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</si>
  <si>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</si>
  <si>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</si>
  <si>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</si>
  <si>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</si>
  <si>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</si>
  <si>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</si>
  <si>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</si>
  <si>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</si>
  <si>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</si>
  <si>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</si>
  <si>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</si>
  <si>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</si>
  <si>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</si>
  <si>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16/07/21 - VENCIMENTO 23/07/21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</si>
</sst>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242658</v>
      </c>
      <c r="C7" s="47">
        <f t="shared" si="0"/>
        <v>206555</v>
      </c>
      <c r="D7" s="47">
        <f t="shared" si="0"/>
        <v>272758</v>
      </c>
      <c r="E7" s="47">
        <f t="shared" si="0"/>
        <v>138417</v>
      </c>
      <c r="F7" s="47">
        <f t="shared" si="0"/>
        <v>165932</v>
      </c>
      <c r="G7" s="47">
        <f t="shared" si="0"/>
        <v>190463</v>
      </c>
      <c r="H7" s="47">
        <f t="shared" si="0"/>
        <v>216339</v>
      </c>
      <c r="I7" s="47">
        <f t="shared" si="0"/>
        <v>277627</v>
      </c>
      <c r="J7" s="47">
        <f t="shared" si="0"/>
        <v>84442</v>
      </c>
      <c r="K7" s="47">
        <f t="shared" si="0"/>
        <v>1795191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17171</v>
      </c>
      <c r="C8" s="45">
        <f t="shared" si="1"/>
        <v>16851</v>
      </c>
      <c r="D8" s="45">
        <f t="shared" si="1"/>
        <v>18400</v>
      </c>
      <c r="E8" s="45">
        <f t="shared" si="1"/>
        <v>10841</v>
      </c>
      <c r="F8" s="45">
        <f t="shared" si="1"/>
        <v>12405</v>
      </c>
      <c r="G8" s="45">
        <f t="shared" si="1"/>
        <v>8661</v>
      </c>
      <c r="H8" s="45">
        <f t="shared" si="1"/>
        <v>7979</v>
      </c>
      <c r="I8" s="45">
        <f t="shared" si="1"/>
        <v>17322</v>
      </c>
      <c r="J8" s="45">
        <f t="shared" si="1"/>
        <v>2974</v>
      </c>
      <c r="K8" s="38">
        <f>SUM(B8:J8)</f>
        <v>112604</v>
      </c>
      <c r="L8"/>
      <c r="M8"/>
      <c r="N8"/>
    </row>
    <row r="9" spans="1:14" ht="16.5" customHeight="1">
      <c r="A9" s="22" t="s">
        <v>35</v>
      </c>
      <c r="B9" s="45">
        <v>17154</v>
      </c>
      <c r="C9" s="45">
        <v>16847</v>
      </c>
      <c r="D9" s="45">
        <v>18393</v>
      </c>
      <c r="E9" s="45">
        <v>10791</v>
      </c>
      <c r="F9" s="45">
        <v>12396</v>
      </c>
      <c r="G9" s="45">
        <v>8659</v>
      </c>
      <c r="H9" s="45">
        <v>7979</v>
      </c>
      <c r="I9" s="45">
        <v>17287</v>
      </c>
      <c r="J9" s="45">
        <v>2974</v>
      </c>
      <c r="K9" s="38">
        <f>SUM(B9:J9)</f>
        <v>112480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4</v>
      </c>
      <c r="D10" s="45">
        <v>7</v>
      </c>
      <c r="E10" s="45">
        <v>50</v>
      </c>
      <c r="F10" s="45">
        <v>9</v>
      </c>
      <c r="G10" s="45">
        <v>2</v>
      </c>
      <c r="H10" s="45">
        <v>0</v>
      </c>
      <c r="I10" s="45">
        <v>35</v>
      </c>
      <c r="J10" s="45">
        <v>0</v>
      </c>
      <c r="K10" s="38">
        <f>SUM(B10:J10)</f>
        <v>124</v>
      </c>
      <c r="L10"/>
      <c r="M10"/>
      <c r="N10"/>
    </row>
    <row r="11" spans="1:14" ht="16.5" customHeight="1">
      <c r="A11" s="44" t="s">
        <v>33</v>
      </c>
      <c r="B11" s="43">
        <v>225487</v>
      </c>
      <c r="C11" s="43">
        <v>189704</v>
      </c>
      <c r="D11" s="43">
        <v>254358</v>
      </c>
      <c r="E11" s="43">
        <v>127576</v>
      </c>
      <c r="F11" s="43">
        <v>153527</v>
      </c>
      <c r="G11" s="43">
        <v>181802</v>
      </c>
      <c r="H11" s="43">
        <v>208360</v>
      </c>
      <c r="I11" s="43">
        <v>260305</v>
      </c>
      <c r="J11" s="43">
        <v>81468</v>
      </c>
      <c r="K11" s="38">
        <f>SUM(B11:J11)</f>
        <v>1682587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1.376738265029976</v>
      </c>
      <c r="C15" s="39">
        <v>1.419070829041066</v>
      </c>
      <c r="D15" s="39">
        <v>1.117882065519562</v>
      </c>
      <c r="E15" s="39">
        <v>1.491666028950964</v>
      </c>
      <c r="F15" s="39">
        <v>1.249852857451196</v>
      </c>
      <c r="G15" s="39">
        <v>1.21907243654837</v>
      </c>
      <c r="H15" s="39">
        <v>1.180196712964601</v>
      </c>
      <c r="I15" s="39">
        <v>1.233410258593666</v>
      </c>
      <c r="J15" s="39">
        <v>1.34223692407223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1153732.67</v>
      </c>
      <c r="C17" s="36">
        <f aca="true" t="shared" si="2" ref="C17:J17">C18+C19+C20+C21+C22+C23+C24</f>
        <v>1111646</v>
      </c>
      <c r="D17" s="36">
        <f t="shared" si="2"/>
        <v>1267351.62</v>
      </c>
      <c r="E17" s="36">
        <f t="shared" si="2"/>
        <v>756126.3099999999</v>
      </c>
      <c r="F17" s="36">
        <f t="shared" si="2"/>
        <v>800708.5600000002</v>
      </c>
      <c r="G17" s="36">
        <f t="shared" si="2"/>
        <v>902538.21</v>
      </c>
      <c r="H17" s="36">
        <f t="shared" si="2"/>
        <v>795270.6699999999</v>
      </c>
      <c r="I17" s="36">
        <f t="shared" si="2"/>
        <v>1090493.24</v>
      </c>
      <c r="J17" s="36">
        <f t="shared" si="2"/>
        <v>401888.73</v>
      </c>
      <c r="K17" s="36">
        <f aca="true" t="shared" si="3" ref="K17:K24">SUM(B17:J17)</f>
        <v>8279756.01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814505.84</v>
      </c>
      <c r="C18" s="30">
        <f t="shared" si="4"/>
        <v>761072.55</v>
      </c>
      <c r="D18" s="30">
        <f t="shared" si="4"/>
        <v>1113261.78</v>
      </c>
      <c r="E18" s="30">
        <f t="shared" si="4"/>
        <v>491850.97</v>
      </c>
      <c r="F18" s="30">
        <f t="shared" si="4"/>
        <v>623539.27</v>
      </c>
      <c r="G18" s="30">
        <f t="shared" si="4"/>
        <v>723664.17</v>
      </c>
      <c r="H18" s="30">
        <f t="shared" si="4"/>
        <v>655225.93</v>
      </c>
      <c r="I18" s="30">
        <f t="shared" si="4"/>
        <v>848789.03</v>
      </c>
      <c r="J18" s="30">
        <f t="shared" si="4"/>
        <v>292498.64</v>
      </c>
      <c r="K18" s="30">
        <f t="shared" si="3"/>
        <v>6324408.18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306855.52</v>
      </c>
      <c r="C19" s="30">
        <f t="shared" si="5"/>
        <v>318943.3</v>
      </c>
      <c r="D19" s="30">
        <f t="shared" si="5"/>
        <v>131233.6</v>
      </c>
      <c r="E19" s="30">
        <f t="shared" si="5"/>
        <v>241826.41</v>
      </c>
      <c r="F19" s="30">
        <f t="shared" si="5"/>
        <v>155793.07</v>
      </c>
      <c r="G19" s="30">
        <f t="shared" si="5"/>
        <v>158534.87</v>
      </c>
      <c r="H19" s="30">
        <f t="shared" si="5"/>
        <v>118069.56</v>
      </c>
      <c r="I19" s="30">
        <f t="shared" si="5"/>
        <v>198116.07</v>
      </c>
      <c r="J19" s="30">
        <f t="shared" si="5"/>
        <v>100103.83</v>
      </c>
      <c r="K19" s="30">
        <f t="shared" si="3"/>
        <v>1729476.2300000002</v>
      </c>
      <c r="L19"/>
      <c r="M19"/>
      <c r="N19"/>
    </row>
    <row r="20" spans="1:14" ht="16.5" customHeight="1">
      <c r="A20" s="18" t="s">
        <v>28</v>
      </c>
      <c r="B20" s="30">
        <v>31030.08</v>
      </c>
      <c r="C20" s="30">
        <v>28947.69</v>
      </c>
      <c r="D20" s="30">
        <v>21580.75</v>
      </c>
      <c r="E20" s="30">
        <v>19880.53</v>
      </c>
      <c r="F20" s="30">
        <v>20375.43</v>
      </c>
      <c r="G20" s="30">
        <v>19217.1</v>
      </c>
      <c r="H20" s="30">
        <v>23119.33</v>
      </c>
      <c r="I20" s="30">
        <v>40905.68</v>
      </c>
      <c r="J20" s="30">
        <v>11203.42</v>
      </c>
      <c r="K20" s="30">
        <f t="shared" si="3"/>
        <v>216260.01000000004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-581.95</v>
      </c>
      <c r="E23" s="30">
        <v>-114.06</v>
      </c>
      <c r="F23" s="30">
        <v>-340.44</v>
      </c>
      <c r="G23" s="30">
        <v>-219.16</v>
      </c>
      <c r="H23" s="30">
        <v>-205.42</v>
      </c>
      <c r="I23" s="30">
        <v>0</v>
      </c>
      <c r="J23" s="30">
        <v>0</v>
      </c>
      <c r="K23" s="30">
        <f t="shared" si="3"/>
        <v>-1461.0300000000002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-114029.99</v>
      </c>
      <c r="C27" s="30">
        <f t="shared" si="6"/>
        <v>-85868.20999999999</v>
      </c>
      <c r="D27" s="30">
        <f t="shared" si="6"/>
        <v>-116813.20999999999</v>
      </c>
      <c r="E27" s="30">
        <f t="shared" si="6"/>
        <v>-104156.26000000001</v>
      </c>
      <c r="F27" s="30">
        <f t="shared" si="6"/>
        <v>-54542.4</v>
      </c>
      <c r="G27" s="30">
        <f t="shared" si="6"/>
        <v>-73041.68</v>
      </c>
      <c r="H27" s="30">
        <f t="shared" si="6"/>
        <v>-41524.93</v>
      </c>
      <c r="I27" s="30">
        <f t="shared" si="6"/>
        <v>-86077.46</v>
      </c>
      <c r="J27" s="30">
        <f t="shared" si="6"/>
        <v>-21529.82</v>
      </c>
      <c r="K27" s="30">
        <f aca="true" t="shared" si="7" ref="K27:K35">SUM(B27:J27)</f>
        <v>-697583.96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-114029.99</v>
      </c>
      <c r="C28" s="30">
        <f t="shared" si="8"/>
        <v>-85868.20999999999</v>
      </c>
      <c r="D28" s="30">
        <f t="shared" si="8"/>
        <v>-98316.60999999999</v>
      </c>
      <c r="E28" s="30">
        <f t="shared" si="8"/>
        <v>-104156.26000000001</v>
      </c>
      <c r="F28" s="30">
        <f t="shared" si="8"/>
        <v>-54542.4</v>
      </c>
      <c r="G28" s="30">
        <f t="shared" si="8"/>
        <v>-73041.68</v>
      </c>
      <c r="H28" s="30">
        <f t="shared" si="8"/>
        <v>-41524.93</v>
      </c>
      <c r="I28" s="30">
        <f t="shared" si="8"/>
        <v>-86077.46</v>
      </c>
      <c r="J28" s="30">
        <f t="shared" si="8"/>
        <v>-16175.15</v>
      </c>
      <c r="K28" s="30">
        <f t="shared" si="7"/>
        <v>-673732.6900000001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-75477.6</v>
      </c>
      <c r="C29" s="30">
        <f aca="true" t="shared" si="9" ref="C29:J29">-ROUND((C9)*$E$3,2)</f>
        <v>-74126.8</v>
      </c>
      <c r="D29" s="30">
        <f t="shared" si="9"/>
        <v>-80929.2</v>
      </c>
      <c r="E29" s="30">
        <f t="shared" si="9"/>
        <v>-47480.4</v>
      </c>
      <c r="F29" s="30">
        <f t="shared" si="9"/>
        <v>-54542.4</v>
      </c>
      <c r="G29" s="30">
        <f t="shared" si="9"/>
        <v>-38099.6</v>
      </c>
      <c r="H29" s="30">
        <f t="shared" si="9"/>
        <v>-35107.6</v>
      </c>
      <c r="I29" s="30">
        <f t="shared" si="9"/>
        <v>-76062.8</v>
      </c>
      <c r="J29" s="30">
        <f t="shared" si="9"/>
        <v>-13085.6</v>
      </c>
      <c r="K29" s="30">
        <f t="shared" si="7"/>
        <v>-494912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-1100</v>
      </c>
      <c r="C31" s="30">
        <v>-299.2</v>
      </c>
      <c r="D31" s="30">
        <v>-431.2</v>
      </c>
      <c r="E31" s="30">
        <v>-800.8</v>
      </c>
      <c r="F31" s="26">
        <v>0</v>
      </c>
      <c r="G31" s="30">
        <v>-338.8</v>
      </c>
      <c r="H31" s="30">
        <v>-82.73</v>
      </c>
      <c r="I31" s="30">
        <v>-129.13</v>
      </c>
      <c r="J31" s="30">
        <v>-39.83</v>
      </c>
      <c r="K31" s="30">
        <f t="shared" si="7"/>
        <v>-3221.69</v>
      </c>
      <c r="L31"/>
      <c r="M31"/>
      <c r="N31"/>
    </row>
    <row r="32" spans="1:14" ht="16.5" customHeight="1">
      <c r="A32" s="25" t="s">
        <v>21</v>
      </c>
      <c r="B32" s="30">
        <v>-37452.39</v>
      </c>
      <c r="C32" s="30">
        <v>-11442.21</v>
      </c>
      <c r="D32" s="30">
        <v>-16956.21</v>
      </c>
      <c r="E32" s="30">
        <v>-55875.06</v>
      </c>
      <c r="F32" s="26">
        <v>0</v>
      </c>
      <c r="G32" s="30">
        <v>-34603.28</v>
      </c>
      <c r="H32" s="30">
        <v>-6334.6</v>
      </c>
      <c r="I32" s="30">
        <v>-9885.53</v>
      </c>
      <c r="J32" s="30">
        <v>-3049.72</v>
      </c>
      <c r="K32" s="30">
        <f t="shared" si="7"/>
        <v>-175599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1039702.6799999999</v>
      </c>
      <c r="C47" s="27">
        <f aca="true" t="shared" si="11" ref="C47:J47">IF(C17+C27+C48&lt;0,0,C17+C27+C48)</f>
        <v>1025777.79</v>
      </c>
      <c r="D47" s="27">
        <f t="shared" si="11"/>
        <v>1150538.4100000001</v>
      </c>
      <c r="E47" s="27">
        <f t="shared" si="11"/>
        <v>651970.0499999999</v>
      </c>
      <c r="F47" s="27">
        <f t="shared" si="11"/>
        <v>746166.1600000001</v>
      </c>
      <c r="G47" s="27">
        <f t="shared" si="11"/>
        <v>829496.53</v>
      </c>
      <c r="H47" s="27">
        <f t="shared" si="11"/>
        <v>753745.7399999999</v>
      </c>
      <c r="I47" s="27">
        <f t="shared" si="11"/>
        <v>1004415.78</v>
      </c>
      <c r="J47" s="27">
        <f t="shared" si="11"/>
        <v>380358.91</v>
      </c>
      <c r="K47" s="20">
        <f>SUM(B47:J47)</f>
        <v>7582172.050000001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1039702.6799999999</v>
      </c>
      <c r="C53" s="10">
        <f t="shared" si="13"/>
        <v>1025777.8</v>
      </c>
      <c r="D53" s="10">
        <f t="shared" si="13"/>
        <v>1150538.41</v>
      </c>
      <c r="E53" s="10">
        <f t="shared" si="13"/>
        <v>651970.05</v>
      </c>
      <c r="F53" s="10">
        <f t="shared" si="13"/>
        <v>746166.16</v>
      </c>
      <c r="G53" s="10">
        <f t="shared" si="13"/>
        <v>829496.53</v>
      </c>
      <c r="H53" s="10">
        <f t="shared" si="13"/>
        <v>753745.75</v>
      </c>
      <c r="I53" s="10">
        <f>SUM(I54:I66)</f>
        <v>1004415.78</v>
      </c>
      <c r="J53" s="10">
        <f t="shared" si="13"/>
        <v>380358.92</v>
      </c>
      <c r="K53" s="5">
        <f>SUM(K54:K66)</f>
        <v>7582172.08</v>
      </c>
      <c r="L53" s="9"/>
    </row>
    <row r="54" spans="1:11" ht="16.5" customHeight="1">
      <c r="A54" s="7" t="s">
        <v>60</v>
      </c>
      <c r="B54" s="8">
        <v>908388.23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908388.23</v>
      </c>
    </row>
    <row r="55" spans="1:11" ht="16.5" customHeight="1">
      <c r="A55" s="7" t="s">
        <v>61</v>
      </c>
      <c r="B55" s="8">
        <v>131314.45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131314.45</v>
      </c>
    </row>
    <row r="56" spans="1:11" ht="16.5" customHeight="1">
      <c r="A56" s="7" t="s">
        <v>4</v>
      </c>
      <c r="B56" s="6">
        <v>0</v>
      </c>
      <c r="C56" s="8">
        <v>1025777.8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1025777.8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1150538.41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1150538.41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651970.05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651970.05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746166.16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746166.16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829496.53</v>
      </c>
      <c r="H60" s="6">
        <v>0</v>
      </c>
      <c r="I60" s="6">
        <v>0</v>
      </c>
      <c r="J60" s="6">
        <v>0</v>
      </c>
      <c r="K60" s="5">
        <f t="shared" si="14"/>
        <v>829496.53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753745.75</v>
      </c>
      <c r="I61" s="6">
        <v>0</v>
      </c>
      <c r="J61" s="6">
        <v>0</v>
      </c>
      <c r="K61" s="5">
        <f t="shared" si="14"/>
        <v>753745.75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350440.67</v>
      </c>
      <c r="J63" s="6">
        <v>0</v>
      </c>
      <c r="K63" s="5">
        <f t="shared" si="14"/>
        <v>350440.67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653975.11</v>
      </c>
      <c r="J64" s="6">
        <v>0</v>
      </c>
      <c r="K64" s="5">
        <f t="shared" si="14"/>
        <v>653975.11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380358.92</v>
      </c>
      <c r="K65" s="5">
        <f t="shared" si="14"/>
        <v>380358.92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2021-07-22T17:55:06Z</dcterms:modified>
  <cp:category/>
  <cp:version/>
  <cp:contentType/>
  <cp:contentStatus/>
</cp:coreProperties>
</file>