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<sst xmlns="http://schemas.openxmlformats.org/spreadsheetml/2006/main" count="74" uniqueCount="73">
  <si>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</si>
  <si>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</si>
  <si>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</si>
  <si>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</si>
  <si>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</si>
  <si>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</si>
  <si>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</si>
  <si>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</si>
  <si>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</si>
  <si>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</si>
  <si>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</si>
  <si>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</si>
  <si>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</si>
  <si>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</si>
  <si>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</si>
  <si>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</si>
  <si>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</si>
  <si>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</si>
  <si>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</si>
  <si>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</si>
  <si>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</si>
  <si>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</si>
  <si>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</si>
  <si>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</si>
  <si>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</si>
  <si>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</si>
  <si>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</si>
  <si>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</si>
  <si>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</si>
  <si>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</si>
  <si>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</si>
  <si>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</si>
  <si>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</si>
  <si>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</si>
  <si>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</si>
  <si>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</si>
  <si>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</si>
  <si>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</si>
  <si>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</si>
  <si>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</si>
  <si>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</si>
  <si>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</si>
  <si>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</si>
  <si>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</si>
  <si>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</si>
  <si>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</si>
  <si>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</si>
  <si>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</si>
  <si>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</si>
  <si>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</si>
  <si>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</si>
  <si>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</si>
  <si>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</si>
  <si>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</si>
  <si>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</si>
  <si>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</si>
  <si>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</si>
  <si>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</si>
  <si>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</si>
  <si>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</si>
  <si>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</si>
  <si>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</si>
  <si>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</si>
  <si>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</si>
  <si>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</si>
  <si>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</si>
  <si>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</si>
  <si>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</si>
  <si>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</si>
  <si>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</si>
  <si>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</si>
  <si>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</si>
  <si>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15/07/21 - VENCIMENTO 22/07/21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</si>
</sst>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249948</v>
      </c>
      <c r="C7" s="47">
        <f t="shared" si="0"/>
        <v>206588</v>
      </c>
      <c r="D7" s="47">
        <f t="shared" si="0"/>
        <v>275875</v>
      </c>
      <c r="E7" s="47">
        <f t="shared" si="0"/>
        <v>145468</v>
      </c>
      <c r="F7" s="47">
        <f t="shared" si="0"/>
        <v>175386</v>
      </c>
      <c r="G7" s="47">
        <f t="shared" si="0"/>
        <v>156998</v>
      </c>
      <c r="H7" s="47">
        <f t="shared" si="0"/>
        <v>221235</v>
      </c>
      <c r="I7" s="47">
        <f t="shared" si="0"/>
        <v>288626</v>
      </c>
      <c r="J7" s="47">
        <f t="shared" si="0"/>
        <v>106612</v>
      </c>
      <c r="K7" s="47">
        <f t="shared" si="0"/>
        <v>1826736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15450</v>
      </c>
      <c r="C8" s="45">
        <f t="shared" si="1"/>
        <v>14272</v>
      </c>
      <c r="D8" s="45">
        <f t="shared" si="1"/>
        <v>15229</v>
      </c>
      <c r="E8" s="45">
        <f t="shared" si="1"/>
        <v>9608</v>
      </c>
      <c r="F8" s="45">
        <f t="shared" si="1"/>
        <v>10982</v>
      </c>
      <c r="G8" s="45">
        <f t="shared" si="1"/>
        <v>5088</v>
      </c>
      <c r="H8" s="45">
        <f t="shared" si="1"/>
        <v>6373</v>
      </c>
      <c r="I8" s="45">
        <f t="shared" si="1"/>
        <v>16077</v>
      </c>
      <c r="J8" s="45">
        <f t="shared" si="1"/>
        <v>5155</v>
      </c>
      <c r="K8" s="38">
        <f>SUM(B8:J8)</f>
        <v>98234</v>
      </c>
      <c r="L8"/>
      <c r="M8"/>
      <c r="N8"/>
    </row>
    <row r="9" spans="1:14" ht="16.5" customHeight="1">
      <c r="A9" s="22" t="s">
        <v>35</v>
      </c>
      <c r="B9" s="45">
        <v>15429</v>
      </c>
      <c r="C9" s="45">
        <v>14266</v>
      </c>
      <c r="D9" s="45">
        <v>15222</v>
      </c>
      <c r="E9" s="45">
        <v>9574</v>
      </c>
      <c r="F9" s="45">
        <v>10975</v>
      </c>
      <c r="G9" s="45">
        <v>5085</v>
      </c>
      <c r="H9" s="45">
        <v>6373</v>
      </c>
      <c r="I9" s="45">
        <v>16052</v>
      </c>
      <c r="J9" s="45">
        <v>5155</v>
      </c>
      <c r="K9" s="38">
        <f>SUM(B9:J9)</f>
        <v>98131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6</v>
      </c>
      <c r="D10" s="45">
        <v>7</v>
      </c>
      <c r="E10" s="45">
        <v>34</v>
      </c>
      <c r="F10" s="45">
        <v>7</v>
      </c>
      <c r="G10" s="45">
        <v>3</v>
      </c>
      <c r="H10" s="45">
        <v>0</v>
      </c>
      <c r="I10" s="45">
        <v>25</v>
      </c>
      <c r="J10" s="45">
        <v>0</v>
      </c>
      <c r="K10" s="38">
        <f>SUM(B10:J10)</f>
        <v>103</v>
      </c>
      <c r="L10"/>
      <c r="M10"/>
      <c r="N10"/>
    </row>
    <row r="11" spans="1:14" ht="16.5" customHeight="1">
      <c r="A11" s="44" t="s">
        <v>33</v>
      </c>
      <c r="B11" s="43">
        <v>234498</v>
      </c>
      <c r="C11" s="43">
        <v>192316</v>
      </c>
      <c r="D11" s="43">
        <v>260646</v>
      </c>
      <c r="E11" s="43">
        <v>135860</v>
      </c>
      <c r="F11" s="43">
        <v>164404</v>
      </c>
      <c r="G11" s="43">
        <v>151910</v>
      </c>
      <c r="H11" s="43">
        <v>214862</v>
      </c>
      <c r="I11" s="43">
        <v>272549</v>
      </c>
      <c r="J11" s="43">
        <v>101457</v>
      </c>
      <c r="K11" s="38">
        <f>SUM(B11:J11)</f>
        <v>1728502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1.34739335767922</v>
      </c>
      <c r="C15" s="39">
        <v>1.423149167996002</v>
      </c>
      <c r="D15" s="39">
        <v>1.109017971275978</v>
      </c>
      <c r="E15" s="39">
        <v>1.440175852640973</v>
      </c>
      <c r="F15" s="39">
        <v>1.198356858642261</v>
      </c>
      <c r="G15" s="39">
        <v>1.379454424353348</v>
      </c>
      <c r="H15" s="39">
        <v>1.157875601526842</v>
      </c>
      <c r="I15" s="39">
        <v>1.19442097115887</v>
      </c>
      <c r="J15" s="39">
        <v>1.092836222931007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1162736.04</v>
      </c>
      <c r="C17" s="36">
        <f aca="true" t="shared" si="2" ref="C17:J17">C18+C19+C20+C21+C22+C23+C24</f>
        <v>1115062.79</v>
      </c>
      <c r="D17" s="36">
        <f t="shared" si="2"/>
        <v>1271167.11</v>
      </c>
      <c r="E17" s="36">
        <f t="shared" si="2"/>
        <v>766334.08</v>
      </c>
      <c r="F17" s="36">
        <f t="shared" si="2"/>
        <v>812561</v>
      </c>
      <c r="G17" s="36">
        <f t="shared" si="2"/>
        <v>840987.0199999999</v>
      </c>
      <c r="H17" s="36">
        <f t="shared" si="2"/>
        <v>797506.2299999999</v>
      </c>
      <c r="I17" s="36">
        <f t="shared" si="2"/>
        <v>1097563</v>
      </c>
      <c r="J17" s="36">
        <f t="shared" si="2"/>
        <v>413150.20999999996</v>
      </c>
      <c r="K17" s="36">
        <f aca="true" t="shared" si="3" ref="K17:K24">SUM(B17:J17)</f>
        <v>8277067.4799999995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838975.46</v>
      </c>
      <c r="C18" s="30">
        <f t="shared" si="4"/>
        <v>761194.14</v>
      </c>
      <c r="D18" s="30">
        <f t="shared" si="4"/>
        <v>1125983.81</v>
      </c>
      <c r="E18" s="30">
        <f t="shared" si="4"/>
        <v>516905.99</v>
      </c>
      <c r="F18" s="30">
        <f t="shared" si="4"/>
        <v>659065.51</v>
      </c>
      <c r="G18" s="30">
        <f t="shared" si="4"/>
        <v>596513.9</v>
      </c>
      <c r="H18" s="30">
        <f t="shared" si="4"/>
        <v>670054.44</v>
      </c>
      <c r="I18" s="30">
        <f t="shared" si="4"/>
        <v>882416.27</v>
      </c>
      <c r="J18" s="30">
        <f t="shared" si="4"/>
        <v>369293.31</v>
      </c>
      <c r="K18" s="30">
        <f t="shared" si="3"/>
        <v>6420402.829999999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291454.5</v>
      </c>
      <c r="C19" s="30">
        <f t="shared" si="5"/>
        <v>322098.67</v>
      </c>
      <c r="D19" s="30">
        <f t="shared" si="5"/>
        <v>122752.47</v>
      </c>
      <c r="E19" s="30">
        <f t="shared" si="5"/>
        <v>227529.53</v>
      </c>
      <c r="F19" s="30">
        <f t="shared" si="5"/>
        <v>130730.16</v>
      </c>
      <c r="G19" s="30">
        <f t="shared" si="5"/>
        <v>226349.84</v>
      </c>
      <c r="H19" s="30">
        <f t="shared" si="5"/>
        <v>105785.25</v>
      </c>
      <c r="I19" s="30">
        <f t="shared" si="5"/>
        <v>171560.23</v>
      </c>
      <c r="J19" s="30">
        <f t="shared" si="5"/>
        <v>34283.8</v>
      </c>
      <c r="K19" s="30">
        <f t="shared" si="3"/>
        <v>1632544.45</v>
      </c>
      <c r="L19"/>
      <c r="M19"/>
      <c r="N19"/>
    </row>
    <row r="20" spans="1:14" ht="16.5" customHeight="1">
      <c r="A20" s="18" t="s">
        <v>28</v>
      </c>
      <c r="B20" s="30">
        <v>30964.85</v>
      </c>
      <c r="C20" s="30">
        <v>29087.52</v>
      </c>
      <c r="D20" s="30">
        <v>20689.78</v>
      </c>
      <c r="E20" s="30">
        <v>19216.1</v>
      </c>
      <c r="F20" s="30">
        <v>21424.1</v>
      </c>
      <c r="G20" s="30">
        <v>18206.59</v>
      </c>
      <c r="H20" s="30">
        <v>22810.69</v>
      </c>
      <c r="I20" s="30">
        <v>40904.04</v>
      </c>
      <c r="J20" s="30">
        <v>11490.26</v>
      </c>
      <c r="K20" s="30">
        <f t="shared" si="3"/>
        <v>214793.93000000002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-116.39</v>
      </c>
      <c r="E23" s="30">
        <v>0</v>
      </c>
      <c r="F23" s="30">
        <v>0</v>
      </c>
      <c r="G23" s="30">
        <v>-1424.54</v>
      </c>
      <c r="H23" s="30">
        <v>-205.42</v>
      </c>
      <c r="I23" s="30">
        <v>0</v>
      </c>
      <c r="J23" s="30">
        <v>0</v>
      </c>
      <c r="K23" s="30">
        <f t="shared" si="3"/>
        <v>-1746.3500000000001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-103909.24</v>
      </c>
      <c r="C27" s="30">
        <f t="shared" si="6"/>
        <v>-72748.29000000001</v>
      </c>
      <c r="D27" s="30">
        <f t="shared" si="6"/>
        <v>-98973.38999999998</v>
      </c>
      <c r="E27" s="30">
        <f t="shared" si="6"/>
        <v>-91941.98999999999</v>
      </c>
      <c r="F27" s="30">
        <f t="shared" si="6"/>
        <v>-48290</v>
      </c>
      <c r="G27" s="30">
        <f t="shared" si="6"/>
        <v>-56014.55</v>
      </c>
      <c r="H27" s="30">
        <f t="shared" si="6"/>
        <v>-36570.380000000005</v>
      </c>
      <c r="I27" s="30">
        <f t="shared" si="6"/>
        <v>-83939.1</v>
      </c>
      <c r="J27" s="30">
        <f t="shared" si="6"/>
        <v>-32142.940000000002</v>
      </c>
      <c r="K27" s="30">
        <f aca="true" t="shared" si="7" ref="K27:K35">SUM(B27:J27)</f>
        <v>-624529.8800000001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-103909.24</v>
      </c>
      <c r="C28" s="30">
        <f t="shared" si="8"/>
        <v>-72748.29000000001</v>
      </c>
      <c r="D28" s="30">
        <f t="shared" si="8"/>
        <v>-80476.79</v>
      </c>
      <c r="E28" s="30">
        <f t="shared" si="8"/>
        <v>-91941.98999999999</v>
      </c>
      <c r="F28" s="30">
        <f t="shared" si="8"/>
        <v>-48290</v>
      </c>
      <c r="G28" s="30">
        <f t="shared" si="8"/>
        <v>-56014.55</v>
      </c>
      <c r="H28" s="30">
        <f t="shared" si="8"/>
        <v>-36570.380000000005</v>
      </c>
      <c r="I28" s="30">
        <f t="shared" si="8"/>
        <v>-83939.1</v>
      </c>
      <c r="J28" s="30">
        <f t="shared" si="8"/>
        <v>-26788.27</v>
      </c>
      <c r="K28" s="30">
        <f t="shared" si="7"/>
        <v>-600678.61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-67887.6</v>
      </c>
      <c r="C29" s="30">
        <f aca="true" t="shared" si="9" ref="C29:J29">-ROUND((C9)*$E$3,2)</f>
        <v>-62770.4</v>
      </c>
      <c r="D29" s="30">
        <f t="shared" si="9"/>
        <v>-66976.8</v>
      </c>
      <c r="E29" s="30">
        <f t="shared" si="9"/>
        <v>-42125.6</v>
      </c>
      <c r="F29" s="30">
        <f t="shared" si="9"/>
        <v>-48290</v>
      </c>
      <c r="G29" s="30">
        <f t="shared" si="9"/>
        <v>-22374</v>
      </c>
      <c r="H29" s="30">
        <f t="shared" si="9"/>
        <v>-28041.2</v>
      </c>
      <c r="I29" s="30">
        <f t="shared" si="9"/>
        <v>-70628.8</v>
      </c>
      <c r="J29" s="30">
        <f t="shared" si="9"/>
        <v>-22682</v>
      </c>
      <c r="K29" s="30">
        <f t="shared" si="7"/>
        <v>-431776.4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-739.2</v>
      </c>
      <c r="C31" s="30">
        <v>-308</v>
      </c>
      <c r="D31" s="30">
        <v>-246.4</v>
      </c>
      <c r="E31" s="30">
        <v>-554.4</v>
      </c>
      <c r="F31" s="26">
        <v>0</v>
      </c>
      <c r="G31" s="30">
        <v>-184.8</v>
      </c>
      <c r="H31" s="30">
        <v>-82.74</v>
      </c>
      <c r="I31" s="30">
        <v>-129.11</v>
      </c>
      <c r="J31" s="30">
        <v>-39.83</v>
      </c>
      <c r="K31" s="30">
        <f t="shared" si="7"/>
        <v>-2284.48</v>
      </c>
      <c r="L31"/>
      <c r="M31"/>
      <c r="N31"/>
    </row>
    <row r="32" spans="1:14" ht="16.5" customHeight="1">
      <c r="A32" s="25" t="s">
        <v>21</v>
      </c>
      <c r="B32" s="30">
        <v>-35282.44</v>
      </c>
      <c r="C32" s="30">
        <v>-9669.89</v>
      </c>
      <c r="D32" s="30">
        <v>-13253.59</v>
      </c>
      <c r="E32" s="30">
        <v>-49261.99</v>
      </c>
      <c r="F32" s="26">
        <v>0</v>
      </c>
      <c r="G32" s="30">
        <v>-33455.75</v>
      </c>
      <c r="H32" s="30">
        <v>-8446.44</v>
      </c>
      <c r="I32" s="30">
        <v>-13181.19</v>
      </c>
      <c r="J32" s="30">
        <v>-4066.44</v>
      </c>
      <c r="K32" s="30">
        <f t="shared" si="7"/>
        <v>-166617.73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1058826.8</v>
      </c>
      <c r="C47" s="27">
        <f aca="true" t="shared" si="11" ref="C47:J47">IF(C17+C27+C48&lt;0,0,C17+C27+C48)</f>
        <v>1042314.5</v>
      </c>
      <c r="D47" s="27">
        <f t="shared" si="11"/>
        <v>1172193.7200000002</v>
      </c>
      <c r="E47" s="27">
        <f t="shared" si="11"/>
        <v>674392.09</v>
      </c>
      <c r="F47" s="27">
        <f t="shared" si="11"/>
        <v>764271</v>
      </c>
      <c r="G47" s="27">
        <f t="shared" si="11"/>
        <v>784972.4699999999</v>
      </c>
      <c r="H47" s="27">
        <f t="shared" si="11"/>
        <v>760935.8499999999</v>
      </c>
      <c r="I47" s="27">
        <f t="shared" si="11"/>
        <v>1013623.9</v>
      </c>
      <c r="J47" s="27">
        <f t="shared" si="11"/>
        <v>381007.26999999996</v>
      </c>
      <c r="K47" s="20">
        <f>SUM(B47:J47)</f>
        <v>7652537.599999999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1058826.8</v>
      </c>
      <c r="C53" s="10">
        <f t="shared" si="13"/>
        <v>1042314.5</v>
      </c>
      <c r="D53" s="10">
        <f t="shared" si="13"/>
        <v>1172193.73</v>
      </c>
      <c r="E53" s="10">
        <f t="shared" si="13"/>
        <v>674392.1</v>
      </c>
      <c r="F53" s="10">
        <f t="shared" si="13"/>
        <v>764271.01</v>
      </c>
      <c r="G53" s="10">
        <f t="shared" si="13"/>
        <v>784972.47</v>
      </c>
      <c r="H53" s="10">
        <f t="shared" si="13"/>
        <v>760935.85</v>
      </c>
      <c r="I53" s="10">
        <f>SUM(I54:I66)</f>
        <v>1013623.9</v>
      </c>
      <c r="J53" s="10">
        <f t="shared" si="13"/>
        <v>381007.26</v>
      </c>
      <c r="K53" s="5">
        <f>SUM(K54:K66)</f>
        <v>7652537.619999998</v>
      </c>
      <c r="L53" s="9"/>
    </row>
    <row r="54" spans="1:11" ht="16.5" customHeight="1">
      <c r="A54" s="7" t="s">
        <v>60</v>
      </c>
      <c r="B54" s="8">
        <v>924779.33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924779.33</v>
      </c>
    </row>
    <row r="55" spans="1:11" ht="16.5" customHeight="1">
      <c r="A55" s="7" t="s">
        <v>61</v>
      </c>
      <c r="B55" s="8">
        <v>134047.47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134047.47</v>
      </c>
    </row>
    <row r="56" spans="1:11" ht="16.5" customHeight="1">
      <c r="A56" s="7" t="s">
        <v>4</v>
      </c>
      <c r="B56" s="6">
        <v>0</v>
      </c>
      <c r="C56" s="8">
        <v>1042314.5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1042314.5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1172193.73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1172193.73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674392.1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674392.1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764271.01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764271.01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784972.47</v>
      </c>
      <c r="H60" s="6">
        <v>0</v>
      </c>
      <c r="I60" s="6">
        <v>0</v>
      </c>
      <c r="J60" s="6">
        <v>0</v>
      </c>
      <c r="K60" s="5">
        <f t="shared" si="14"/>
        <v>784972.47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760935.85</v>
      </c>
      <c r="I61" s="6">
        <v>0</v>
      </c>
      <c r="J61" s="6">
        <v>0</v>
      </c>
      <c r="K61" s="5">
        <f t="shared" si="14"/>
        <v>760935.85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363688.26</v>
      </c>
      <c r="J63" s="6">
        <v>0</v>
      </c>
      <c r="K63" s="5">
        <f t="shared" si="14"/>
        <v>363688.26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649935.64</v>
      </c>
      <c r="J64" s="6">
        <v>0</v>
      </c>
      <c r="K64" s="5">
        <f t="shared" si="14"/>
        <v>649935.64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381007.26</v>
      </c>
      <c r="K65" s="5">
        <f t="shared" si="14"/>
        <v>381007.26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2021-07-21T19:15:32Z</dcterms:modified>
  <cp:category/>
  <cp:version/>
  <cp:contentType/>
  <cp:contentStatus/>
</cp:coreProperties>
</file>