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<sst xmlns="http://schemas.openxmlformats.org/spreadsheetml/2006/main" count="74" uniqueCount="73">
  <si>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</si>
  <si>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</si>
  <si>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</si>
  <si>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</si>
  <si>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</si>
  <si>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</si>
  <si>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</si>
  <si>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</si>
  <si>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</si>
  <si>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</si>
  <si>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</si>
  <si>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</si>
  <si>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</si>
  <si>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</si>
  <si>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</si>
  <si>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</si>
  <si>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</si>
  <si>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</si>
  <si>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</si>
  <si>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</si>
  <si>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</si>
  <si>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</si>
  <si>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</si>
  <si>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</si>
  <si>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</si>
  <si>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</si>
  <si>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</si>
  <si>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</si>
  <si>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</si>
  <si>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</si>
  <si>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</si>
  <si>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</si>
  <si>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</si>
  <si>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</si>
  <si>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</si>
  <si>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</si>
  <si>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</si>
  <si>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</si>
  <si>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</si>
  <si>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</si>
  <si>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</si>
  <si>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</si>
  <si>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</si>
  <si>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</si>
  <si>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</si>
  <si>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</si>
  <si>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</si>
  <si>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</si>
  <si>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</si>
  <si>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</si>
  <si>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</si>
  <si>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</si>
  <si>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</si>
  <si>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</si>
  <si>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</si>
  <si>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</si>
  <si>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</si>
  <si>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</si>
  <si>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</si>
  <si>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</si>
  <si>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</si>
  <si>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</si>
  <si>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</si>
  <si>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</si>
  <si>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</si>
  <si>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</si>
  <si>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</si>
  <si>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</si>
  <si>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</si>
  <si>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</si>
  <si>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</si>
  <si>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</si>
  <si>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14/07/21 - VENCIMENTO 21/07/21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</si>
</sst>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244701</v>
      </c>
      <c r="C7" s="47">
        <f t="shared" si="0"/>
        <v>209020</v>
      </c>
      <c r="D7" s="47">
        <f t="shared" si="0"/>
        <v>273913</v>
      </c>
      <c r="E7" s="47">
        <f t="shared" si="0"/>
        <v>140517</v>
      </c>
      <c r="F7" s="47">
        <f t="shared" si="0"/>
        <v>168391</v>
      </c>
      <c r="G7" s="47">
        <f t="shared" si="0"/>
        <v>190159</v>
      </c>
      <c r="H7" s="47">
        <f t="shared" si="0"/>
        <v>219389</v>
      </c>
      <c r="I7" s="47">
        <f t="shared" si="0"/>
        <v>276613</v>
      </c>
      <c r="J7" s="47">
        <f t="shared" si="0"/>
        <v>84559</v>
      </c>
      <c r="K7" s="47">
        <f t="shared" si="0"/>
        <v>1807262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14450</v>
      </c>
      <c r="C8" s="45">
        <f t="shared" si="1"/>
        <v>14049</v>
      </c>
      <c r="D8" s="45">
        <f t="shared" si="1"/>
        <v>14568</v>
      </c>
      <c r="E8" s="45">
        <f t="shared" si="1"/>
        <v>8877</v>
      </c>
      <c r="F8" s="45">
        <f t="shared" si="1"/>
        <v>10447</v>
      </c>
      <c r="G8" s="45">
        <f t="shared" si="1"/>
        <v>6611</v>
      </c>
      <c r="H8" s="45">
        <f t="shared" si="1"/>
        <v>6053</v>
      </c>
      <c r="I8" s="45">
        <f t="shared" si="1"/>
        <v>14864</v>
      </c>
      <c r="J8" s="45">
        <f t="shared" si="1"/>
        <v>2408</v>
      </c>
      <c r="K8" s="38">
        <f>SUM(B8:J8)</f>
        <v>92327</v>
      </c>
      <c r="L8"/>
      <c r="M8"/>
      <c r="N8"/>
    </row>
    <row r="9" spans="1:14" ht="16.5" customHeight="1">
      <c r="A9" s="22" t="s">
        <v>35</v>
      </c>
      <c r="B9" s="45">
        <v>14428</v>
      </c>
      <c r="C9" s="45">
        <v>14047</v>
      </c>
      <c r="D9" s="45">
        <v>14562</v>
      </c>
      <c r="E9" s="45">
        <v>8838</v>
      </c>
      <c r="F9" s="45">
        <v>10437</v>
      </c>
      <c r="G9" s="45">
        <v>6608</v>
      </c>
      <c r="H9" s="45">
        <v>6053</v>
      </c>
      <c r="I9" s="45">
        <v>14818</v>
      </c>
      <c r="J9" s="45">
        <v>2408</v>
      </c>
      <c r="K9" s="38">
        <f>SUM(B9:J9)</f>
        <v>92199</v>
      </c>
      <c r="L9"/>
      <c r="M9"/>
      <c r="N9"/>
    </row>
    <row r="10" spans="1:14" ht="16.5" customHeight="1">
      <c r="A10" s="22" t="s">
        <v>34</v>
      </c>
      <c r="B10" s="45">
        <v>22</v>
      </c>
      <c r="C10" s="45">
        <v>2</v>
      </c>
      <c r="D10" s="45">
        <v>6</v>
      </c>
      <c r="E10" s="45">
        <v>39</v>
      </c>
      <c r="F10" s="45">
        <v>10</v>
      </c>
      <c r="G10" s="45">
        <v>3</v>
      </c>
      <c r="H10" s="45">
        <v>0</v>
      </c>
      <c r="I10" s="45">
        <v>46</v>
      </c>
      <c r="J10" s="45">
        <v>0</v>
      </c>
      <c r="K10" s="38">
        <f>SUM(B10:J10)</f>
        <v>128</v>
      </c>
      <c r="L10"/>
      <c r="M10"/>
      <c r="N10"/>
    </row>
    <row r="11" spans="1:14" ht="16.5" customHeight="1">
      <c r="A11" s="44" t="s">
        <v>33</v>
      </c>
      <c r="B11" s="43">
        <v>230251</v>
      </c>
      <c r="C11" s="43">
        <v>194971</v>
      </c>
      <c r="D11" s="43">
        <v>259345</v>
      </c>
      <c r="E11" s="43">
        <v>131640</v>
      </c>
      <c r="F11" s="43">
        <v>157944</v>
      </c>
      <c r="G11" s="43">
        <v>183548</v>
      </c>
      <c r="H11" s="43">
        <v>213336</v>
      </c>
      <c r="I11" s="43">
        <v>261749</v>
      </c>
      <c r="J11" s="43">
        <v>82151</v>
      </c>
      <c r="K11" s="38">
        <f>SUM(B11:J11)</f>
        <v>1714935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1.369581342318287</v>
      </c>
      <c r="C15" s="39">
        <v>1.406439899083126</v>
      </c>
      <c r="D15" s="39">
        <v>1.115927115226531</v>
      </c>
      <c r="E15" s="39">
        <v>1.476030176925706</v>
      </c>
      <c r="F15" s="39">
        <v>1.240010136324632</v>
      </c>
      <c r="G15" s="39">
        <v>1.219843380766529</v>
      </c>
      <c r="H15" s="39">
        <v>1.171369565431781</v>
      </c>
      <c r="I15" s="39">
        <v>1.235844829753178</v>
      </c>
      <c r="J15" s="39">
        <v>1.356317796965056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1157168.0999999999</v>
      </c>
      <c r="C17" s="36">
        <f aca="true" t="shared" si="2" ref="C17:J17">C18+C19+C20+C21+C22+C23+C24</f>
        <v>1114964.99</v>
      </c>
      <c r="D17" s="36">
        <f t="shared" si="2"/>
        <v>1270350.1099999999</v>
      </c>
      <c r="E17" s="36">
        <f t="shared" si="2"/>
        <v>759369.0799999998</v>
      </c>
      <c r="F17" s="36">
        <f t="shared" si="2"/>
        <v>806855.99</v>
      </c>
      <c r="G17" s="36">
        <f t="shared" si="2"/>
        <v>901887.1499999999</v>
      </c>
      <c r="H17" s="36">
        <f t="shared" si="2"/>
        <v>800419.03</v>
      </c>
      <c r="I17" s="36">
        <f t="shared" si="2"/>
        <v>1088400.85</v>
      </c>
      <c r="J17" s="36">
        <f t="shared" si="2"/>
        <v>406275.16</v>
      </c>
      <c r="K17" s="36">
        <f aca="true" t="shared" si="3" ref="K17:K24">SUM(B17:J17)</f>
        <v>8305690.460000001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821363.38</v>
      </c>
      <c r="C18" s="30">
        <f t="shared" si="4"/>
        <v>770155.09</v>
      </c>
      <c r="D18" s="30">
        <f t="shared" si="4"/>
        <v>1117975.91</v>
      </c>
      <c r="E18" s="30">
        <f t="shared" si="4"/>
        <v>499313.11</v>
      </c>
      <c r="F18" s="30">
        <f t="shared" si="4"/>
        <v>632779.7</v>
      </c>
      <c r="G18" s="30">
        <f t="shared" si="4"/>
        <v>722509.12</v>
      </c>
      <c r="H18" s="30">
        <f t="shared" si="4"/>
        <v>664463.46</v>
      </c>
      <c r="I18" s="30">
        <f t="shared" si="4"/>
        <v>845688.92</v>
      </c>
      <c r="J18" s="30">
        <f t="shared" si="4"/>
        <v>292903.92</v>
      </c>
      <c r="K18" s="30">
        <f t="shared" si="3"/>
        <v>6367152.609999999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303560.58</v>
      </c>
      <c r="C19" s="30">
        <f t="shared" si="5"/>
        <v>313021.76</v>
      </c>
      <c r="D19" s="30">
        <f t="shared" si="5"/>
        <v>129603.72</v>
      </c>
      <c r="E19" s="30">
        <f t="shared" si="5"/>
        <v>237688.11</v>
      </c>
      <c r="F19" s="30">
        <f t="shared" si="5"/>
        <v>151873.54</v>
      </c>
      <c r="G19" s="30">
        <f t="shared" si="5"/>
        <v>158838.85</v>
      </c>
      <c r="H19" s="30">
        <f t="shared" si="5"/>
        <v>113868.81</v>
      </c>
      <c r="I19" s="30">
        <f t="shared" si="5"/>
        <v>199451.36</v>
      </c>
      <c r="J19" s="30">
        <f t="shared" si="5"/>
        <v>104366.88</v>
      </c>
      <c r="K19" s="30">
        <f t="shared" si="3"/>
        <v>1712273.6099999999</v>
      </c>
      <c r="L19"/>
      <c r="M19"/>
      <c r="N19"/>
    </row>
    <row r="20" spans="1:14" ht="16.5" customHeight="1">
      <c r="A20" s="18" t="s">
        <v>28</v>
      </c>
      <c r="B20" s="30">
        <v>30902.91</v>
      </c>
      <c r="C20" s="30">
        <v>29105.68</v>
      </c>
      <c r="D20" s="30">
        <v>20913.04</v>
      </c>
      <c r="E20" s="30">
        <v>19799.46</v>
      </c>
      <c r="F20" s="30">
        <v>20861.52</v>
      </c>
      <c r="G20" s="30">
        <v>19417.11</v>
      </c>
      <c r="H20" s="30">
        <v>23025.49</v>
      </c>
      <c r="I20" s="30">
        <v>40578.11</v>
      </c>
      <c r="J20" s="30">
        <v>10921.52</v>
      </c>
      <c r="K20" s="30">
        <f t="shared" si="3"/>
        <v>215524.84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-114.06</v>
      </c>
      <c r="F23" s="30">
        <v>0</v>
      </c>
      <c r="G23" s="30">
        <v>-219.16</v>
      </c>
      <c r="H23" s="30">
        <v>0</v>
      </c>
      <c r="I23" s="30">
        <v>0</v>
      </c>
      <c r="J23" s="30">
        <v>0</v>
      </c>
      <c r="K23" s="30">
        <f t="shared" si="3"/>
        <v>-333.22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-102548.03</v>
      </c>
      <c r="C27" s="30">
        <f t="shared" si="6"/>
        <v>-74708.94</v>
      </c>
      <c r="D27" s="30">
        <f t="shared" si="6"/>
        <v>-100273</v>
      </c>
      <c r="E27" s="30">
        <f t="shared" si="6"/>
        <v>-92281.75</v>
      </c>
      <c r="F27" s="30">
        <f t="shared" si="6"/>
        <v>-45922.8</v>
      </c>
      <c r="G27" s="30">
        <f t="shared" si="6"/>
        <v>-61333.53</v>
      </c>
      <c r="H27" s="30">
        <f t="shared" si="6"/>
        <v>-34413.31</v>
      </c>
      <c r="I27" s="30">
        <f t="shared" si="6"/>
        <v>-77340.53</v>
      </c>
      <c r="J27" s="30">
        <f t="shared" si="6"/>
        <v>-19695.52</v>
      </c>
      <c r="K27" s="30">
        <f aca="true" t="shared" si="7" ref="K27:K35">SUM(B27:J27)</f>
        <v>-608517.4099999999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-102548.03</v>
      </c>
      <c r="C28" s="30">
        <f t="shared" si="8"/>
        <v>-74708.94</v>
      </c>
      <c r="D28" s="30">
        <f t="shared" si="8"/>
        <v>-81776.40000000001</v>
      </c>
      <c r="E28" s="30">
        <f t="shared" si="8"/>
        <v>-92281.75</v>
      </c>
      <c r="F28" s="30">
        <f t="shared" si="8"/>
        <v>-45922.8</v>
      </c>
      <c r="G28" s="30">
        <f t="shared" si="8"/>
        <v>-61333.53</v>
      </c>
      <c r="H28" s="30">
        <f t="shared" si="8"/>
        <v>-34413.31</v>
      </c>
      <c r="I28" s="30">
        <f t="shared" si="8"/>
        <v>-77340.53</v>
      </c>
      <c r="J28" s="30">
        <f t="shared" si="8"/>
        <v>-14340.85</v>
      </c>
      <c r="K28" s="30">
        <f t="shared" si="7"/>
        <v>-584666.1399999999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-63483.2</v>
      </c>
      <c r="C29" s="30">
        <f aca="true" t="shared" si="9" ref="C29:J29">-ROUND((C9)*$E$3,2)</f>
        <v>-61806.8</v>
      </c>
      <c r="D29" s="30">
        <f t="shared" si="9"/>
        <v>-64072.8</v>
      </c>
      <c r="E29" s="30">
        <f t="shared" si="9"/>
        <v>-38887.2</v>
      </c>
      <c r="F29" s="30">
        <f t="shared" si="9"/>
        <v>-45922.8</v>
      </c>
      <c r="G29" s="30">
        <f t="shared" si="9"/>
        <v>-29075.2</v>
      </c>
      <c r="H29" s="30">
        <f t="shared" si="9"/>
        <v>-26633.2</v>
      </c>
      <c r="I29" s="30">
        <f t="shared" si="9"/>
        <v>-65199.2</v>
      </c>
      <c r="J29" s="30">
        <f t="shared" si="9"/>
        <v>-10595.2</v>
      </c>
      <c r="K29" s="30">
        <f t="shared" si="7"/>
        <v>-405675.60000000003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-822.8</v>
      </c>
      <c r="C31" s="30">
        <v>-92.4</v>
      </c>
      <c r="D31" s="30">
        <v>-554.4</v>
      </c>
      <c r="E31" s="30">
        <v>-391.6</v>
      </c>
      <c r="F31" s="26">
        <v>0</v>
      </c>
      <c r="G31" s="30">
        <v>-338.8</v>
      </c>
      <c r="H31" s="30">
        <v>-91.01</v>
      </c>
      <c r="I31" s="30">
        <v>-142.03</v>
      </c>
      <c r="J31" s="30">
        <v>-43.82</v>
      </c>
      <c r="K31" s="30">
        <f t="shared" si="7"/>
        <v>-2476.8600000000006</v>
      </c>
      <c r="L31"/>
      <c r="M31"/>
      <c r="N31"/>
    </row>
    <row r="32" spans="1:14" ht="16.5" customHeight="1">
      <c r="A32" s="25" t="s">
        <v>21</v>
      </c>
      <c r="B32" s="30">
        <v>-38242.03</v>
      </c>
      <c r="C32" s="30">
        <v>-12809.74</v>
      </c>
      <c r="D32" s="30">
        <v>-17149.2</v>
      </c>
      <c r="E32" s="30">
        <v>-53002.95</v>
      </c>
      <c r="F32" s="26">
        <v>0</v>
      </c>
      <c r="G32" s="30">
        <v>-31919.53</v>
      </c>
      <c r="H32" s="30">
        <v>-7689.1</v>
      </c>
      <c r="I32" s="30">
        <v>-11999.3</v>
      </c>
      <c r="J32" s="30">
        <v>-3701.83</v>
      </c>
      <c r="K32" s="30">
        <f t="shared" si="7"/>
        <v>-176513.68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1054620.0699999998</v>
      </c>
      <c r="C47" s="27">
        <f aca="true" t="shared" si="11" ref="C47:J47">IF(C17+C27+C48&lt;0,0,C17+C27+C48)</f>
        <v>1040256.05</v>
      </c>
      <c r="D47" s="27">
        <f t="shared" si="11"/>
        <v>1170077.1099999999</v>
      </c>
      <c r="E47" s="27">
        <f t="shared" si="11"/>
        <v>667087.3299999998</v>
      </c>
      <c r="F47" s="27">
        <f t="shared" si="11"/>
        <v>760933.19</v>
      </c>
      <c r="G47" s="27">
        <f t="shared" si="11"/>
        <v>840553.6199999999</v>
      </c>
      <c r="H47" s="27">
        <f t="shared" si="11"/>
        <v>766005.72</v>
      </c>
      <c r="I47" s="27">
        <f t="shared" si="11"/>
        <v>1011060.3200000001</v>
      </c>
      <c r="J47" s="27">
        <f t="shared" si="11"/>
        <v>386579.63999999996</v>
      </c>
      <c r="K47" s="20">
        <f>SUM(B47:J47)</f>
        <v>7697173.05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1054620.06</v>
      </c>
      <c r="C53" s="10">
        <f t="shared" si="13"/>
        <v>1040256.05</v>
      </c>
      <c r="D53" s="10">
        <f t="shared" si="13"/>
        <v>1170077.12</v>
      </c>
      <c r="E53" s="10">
        <f t="shared" si="13"/>
        <v>667087.32</v>
      </c>
      <c r="F53" s="10">
        <f t="shared" si="13"/>
        <v>760933.19</v>
      </c>
      <c r="G53" s="10">
        <f t="shared" si="13"/>
        <v>840553.62</v>
      </c>
      <c r="H53" s="10">
        <f t="shared" si="13"/>
        <v>766005.73</v>
      </c>
      <c r="I53" s="10">
        <f>SUM(I54:I66)</f>
        <v>1011060.3200000001</v>
      </c>
      <c r="J53" s="10">
        <f t="shared" si="13"/>
        <v>386579.64</v>
      </c>
      <c r="K53" s="5">
        <f>SUM(K54:K66)</f>
        <v>7697173.05</v>
      </c>
      <c r="L53" s="9"/>
    </row>
    <row r="54" spans="1:11" ht="16.5" customHeight="1">
      <c r="A54" s="7" t="s">
        <v>60</v>
      </c>
      <c r="B54" s="8">
        <v>920683.31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920683.31</v>
      </c>
    </row>
    <row r="55" spans="1:11" ht="16.5" customHeight="1">
      <c r="A55" s="7" t="s">
        <v>61</v>
      </c>
      <c r="B55" s="8">
        <v>133936.75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133936.75</v>
      </c>
    </row>
    <row r="56" spans="1:11" ht="16.5" customHeight="1">
      <c r="A56" s="7" t="s">
        <v>4</v>
      </c>
      <c r="B56" s="6">
        <v>0</v>
      </c>
      <c r="C56" s="8">
        <v>1040256.05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1040256.05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1170077.12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1170077.12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667087.32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667087.32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760933.19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760933.19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840553.62</v>
      </c>
      <c r="H60" s="6">
        <v>0</v>
      </c>
      <c r="I60" s="6">
        <v>0</v>
      </c>
      <c r="J60" s="6">
        <v>0</v>
      </c>
      <c r="K60" s="5">
        <f t="shared" si="14"/>
        <v>840553.62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766005.73</v>
      </c>
      <c r="I61" s="6">
        <v>0</v>
      </c>
      <c r="J61" s="6">
        <v>0</v>
      </c>
      <c r="K61" s="5">
        <f t="shared" si="14"/>
        <v>766005.73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363375.08</v>
      </c>
      <c r="J63" s="6">
        <v>0</v>
      </c>
      <c r="K63" s="5">
        <f t="shared" si="14"/>
        <v>363375.08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647685.24</v>
      </c>
      <c r="J64" s="6">
        <v>0</v>
      </c>
      <c r="K64" s="5">
        <f t="shared" si="14"/>
        <v>647685.24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386579.64</v>
      </c>
      <c r="K65" s="5">
        <f t="shared" si="14"/>
        <v>386579.64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2021-07-20T16:27:05Z</dcterms:modified>
  <cp:category/>
  <cp:version/>
  <cp:contentType/>
  <cp:contentStatus/>
</cp:coreProperties>
</file>