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<sst xmlns="http://schemas.openxmlformats.org/spreadsheetml/2006/main" count="74" uniqueCount="73">
  <si>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</si>
  <si>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</si>
  <si>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</si>
  <si>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</si>
  <si>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</si>
  <si>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</si>
  <si>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</si>
  <si>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</si>
  <si>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</si>
  <si>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</si>
  <si>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</si>
  <si>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</si>
  <si>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</si>
  <si>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</si>
  <si>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</si>
  <si>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</si>
  <si>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</si>
  <si>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</si>
  <si>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</si>
  <si>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</si>
  <si>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</si>
  <si>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</si>
  <si>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</si>
  <si>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</si>
  <si>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</si>
  <si>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</si>
  <si>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</si>
  <si>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</si>
  <si>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</si>
  <si>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</si>
  <si>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</si>
  <si>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</si>
  <si>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</si>
  <si>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</si>
  <si>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</si>
  <si>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</si>
  <si>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</si>
  <si>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</si>
  <si>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</si>
  <si>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</si>
  <si>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</si>
  <si>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</si>
  <si>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</si>
  <si>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</si>
  <si>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</si>
  <si>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</si>
  <si>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</si>
  <si>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</si>
  <si>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</si>
  <si>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</si>
  <si>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</si>
  <si>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</si>
  <si>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</si>
  <si>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</si>
  <si>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</si>
  <si>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</si>
  <si>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</si>
  <si>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</si>
  <si>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</si>
  <si>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</si>
  <si>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</si>
  <si>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</si>
  <si>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</si>
  <si>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</si>
  <si>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</si>
  <si>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</si>
  <si>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</si>
  <si>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</si>
  <si>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</si>
  <si>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</si>
  <si>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</si>
  <si>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</si>
  <si>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12/07/21 - VENCIMENTO 19/07/21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</si>
</sst>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237127</v>
      </c>
      <c r="C7" s="47">
        <f t="shared" si="0"/>
        <v>204845</v>
      </c>
      <c r="D7" s="47">
        <f t="shared" si="0"/>
        <v>269040</v>
      </c>
      <c r="E7" s="47">
        <f t="shared" si="0"/>
        <v>136649</v>
      </c>
      <c r="F7" s="47">
        <f t="shared" si="0"/>
        <v>162911</v>
      </c>
      <c r="G7" s="47">
        <f t="shared" si="0"/>
        <v>186232</v>
      </c>
      <c r="H7" s="47">
        <f t="shared" si="0"/>
        <v>211336</v>
      </c>
      <c r="I7" s="47">
        <f t="shared" si="0"/>
        <v>269018</v>
      </c>
      <c r="J7" s="47">
        <f t="shared" si="0"/>
        <v>80339</v>
      </c>
      <c r="K7" s="47">
        <f t="shared" si="0"/>
        <v>1757497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15302</v>
      </c>
      <c r="C8" s="45">
        <f t="shared" si="1"/>
        <v>15408</v>
      </c>
      <c r="D8" s="45">
        <f t="shared" si="1"/>
        <v>16713</v>
      </c>
      <c r="E8" s="45">
        <f t="shared" si="1"/>
        <v>9408</v>
      </c>
      <c r="F8" s="45">
        <f t="shared" si="1"/>
        <v>11058</v>
      </c>
      <c r="G8" s="45">
        <f t="shared" si="1"/>
        <v>7093</v>
      </c>
      <c r="H8" s="45">
        <f t="shared" si="1"/>
        <v>6526</v>
      </c>
      <c r="I8" s="45">
        <f t="shared" si="1"/>
        <v>15733</v>
      </c>
      <c r="J8" s="45">
        <f t="shared" si="1"/>
        <v>2474</v>
      </c>
      <c r="K8" s="38">
        <f>SUM(B8:J8)</f>
        <v>99715</v>
      </c>
      <c r="L8"/>
      <c r="M8"/>
      <c r="N8"/>
    </row>
    <row r="9" spans="1:14" ht="16.5" customHeight="1">
      <c r="A9" s="22" t="s">
        <v>35</v>
      </c>
      <c r="B9" s="45">
        <v>15287</v>
      </c>
      <c r="C9" s="45">
        <v>15401</v>
      </c>
      <c r="D9" s="45">
        <v>16707</v>
      </c>
      <c r="E9" s="45">
        <v>9366</v>
      </c>
      <c r="F9" s="45">
        <v>11053</v>
      </c>
      <c r="G9" s="45">
        <v>7091</v>
      </c>
      <c r="H9" s="45">
        <v>6526</v>
      </c>
      <c r="I9" s="45">
        <v>15706</v>
      </c>
      <c r="J9" s="45">
        <v>2474</v>
      </c>
      <c r="K9" s="38">
        <f>SUM(B9:J9)</f>
        <v>99611</v>
      </c>
      <c r="L9"/>
      <c r="M9"/>
      <c r="N9"/>
    </row>
    <row r="10" spans="1:14" ht="16.5" customHeight="1">
      <c r="A10" s="22" t="s">
        <v>34</v>
      </c>
      <c r="B10" s="45">
        <v>15</v>
      </c>
      <c r="C10" s="45">
        <v>7</v>
      </c>
      <c r="D10" s="45">
        <v>6</v>
      </c>
      <c r="E10" s="45">
        <v>42</v>
      </c>
      <c r="F10" s="45">
        <v>5</v>
      </c>
      <c r="G10" s="45">
        <v>2</v>
      </c>
      <c r="H10" s="45">
        <v>0</v>
      </c>
      <c r="I10" s="45">
        <v>27</v>
      </c>
      <c r="J10" s="45">
        <v>0</v>
      </c>
      <c r="K10" s="38">
        <f>SUM(B10:J10)</f>
        <v>104</v>
      </c>
      <c r="L10"/>
      <c r="M10"/>
      <c r="N10"/>
    </row>
    <row r="11" spans="1:14" ht="16.5" customHeight="1">
      <c r="A11" s="44" t="s">
        <v>33</v>
      </c>
      <c r="B11" s="43">
        <v>221825</v>
      </c>
      <c r="C11" s="43">
        <v>189437</v>
      </c>
      <c r="D11" s="43">
        <v>252327</v>
      </c>
      <c r="E11" s="43">
        <v>127241</v>
      </c>
      <c r="F11" s="43">
        <v>151853</v>
      </c>
      <c r="G11" s="43">
        <v>179139</v>
      </c>
      <c r="H11" s="43">
        <v>204810</v>
      </c>
      <c r="I11" s="43">
        <v>253285</v>
      </c>
      <c r="J11" s="43">
        <v>77865</v>
      </c>
      <c r="K11" s="38">
        <f>SUM(B11:J11)</f>
        <v>1657782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1.402317171693202</v>
      </c>
      <c r="C15" s="39">
        <v>1.431017534346093</v>
      </c>
      <c r="D15" s="39">
        <v>1.12920240645916</v>
      </c>
      <c r="E15" s="39">
        <v>1.479032268611025</v>
      </c>
      <c r="F15" s="39">
        <v>1.277721435381455</v>
      </c>
      <c r="G15" s="39">
        <v>1.244285388292131</v>
      </c>
      <c r="H15" s="39">
        <v>1.202991952469551</v>
      </c>
      <c r="I15" s="39">
        <v>1.265118302502376</v>
      </c>
      <c r="J15" s="39">
        <v>1.412132409922971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1148507.85</v>
      </c>
      <c r="C17" s="36">
        <f aca="true" t="shared" si="2" ref="C17:J17">C18+C19+C20+C21+C22+C23+C24</f>
        <v>1111168.37</v>
      </c>
      <c r="D17" s="36">
        <f t="shared" si="2"/>
        <v>1261947.43</v>
      </c>
      <c r="E17" s="36">
        <f t="shared" si="2"/>
        <v>738962.04</v>
      </c>
      <c r="F17" s="36">
        <f t="shared" si="2"/>
        <v>804583.3199999998</v>
      </c>
      <c r="G17" s="36">
        <f t="shared" si="2"/>
        <v>900653.64</v>
      </c>
      <c r="H17" s="36">
        <f t="shared" si="2"/>
        <v>791892.45</v>
      </c>
      <c r="I17" s="36">
        <f t="shared" si="2"/>
        <v>1084884.14</v>
      </c>
      <c r="J17" s="36">
        <f t="shared" si="2"/>
        <v>401988.82999999996</v>
      </c>
      <c r="K17" s="36">
        <f aca="true" t="shared" si="3" ref="K17:K24">SUM(B17:J17)</f>
        <v>8244588.069999999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795940.49</v>
      </c>
      <c r="C18" s="30">
        <f t="shared" si="4"/>
        <v>754771.89</v>
      </c>
      <c r="D18" s="30">
        <f t="shared" si="4"/>
        <v>1098086.76</v>
      </c>
      <c r="E18" s="30">
        <f t="shared" si="4"/>
        <v>485568.56</v>
      </c>
      <c r="F18" s="30">
        <f t="shared" si="4"/>
        <v>612186.96</v>
      </c>
      <c r="G18" s="30">
        <f t="shared" si="4"/>
        <v>707588.48</v>
      </c>
      <c r="H18" s="30">
        <f t="shared" si="4"/>
        <v>640073.34</v>
      </c>
      <c r="I18" s="30">
        <f t="shared" si="4"/>
        <v>822468.73</v>
      </c>
      <c r="J18" s="30">
        <f t="shared" si="4"/>
        <v>278286.26</v>
      </c>
      <c r="K18" s="30">
        <f t="shared" si="3"/>
        <v>6194971.469999999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320220.53</v>
      </c>
      <c r="C19" s="30">
        <f t="shared" si="5"/>
        <v>325319.92</v>
      </c>
      <c r="D19" s="30">
        <f t="shared" si="5"/>
        <v>141875.45</v>
      </c>
      <c r="E19" s="30">
        <f t="shared" si="5"/>
        <v>232603.01</v>
      </c>
      <c r="F19" s="30">
        <f t="shared" si="5"/>
        <v>170017.44</v>
      </c>
      <c r="G19" s="30">
        <f t="shared" si="5"/>
        <v>172853.53</v>
      </c>
      <c r="H19" s="30">
        <f t="shared" si="5"/>
        <v>129929.74</v>
      </c>
      <c r="I19" s="30">
        <f t="shared" si="5"/>
        <v>218051.51</v>
      </c>
      <c r="J19" s="30">
        <f t="shared" si="5"/>
        <v>114690.79</v>
      </c>
      <c r="K19" s="30">
        <f t="shared" si="3"/>
        <v>1825561.92</v>
      </c>
      <c r="L19"/>
      <c r="M19"/>
      <c r="N19"/>
    </row>
    <row r="20" spans="1:14" ht="16.5" customHeight="1">
      <c r="A20" s="18" t="s">
        <v>28</v>
      </c>
      <c r="B20" s="30">
        <v>31005.6</v>
      </c>
      <c r="C20" s="30">
        <v>28394.1</v>
      </c>
      <c r="D20" s="30">
        <v>20360.56</v>
      </c>
      <c r="E20" s="30">
        <v>18906.43</v>
      </c>
      <c r="F20" s="30">
        <v>21037.69</v>
      </c>
      <c r="G20" s="30">
        <v>18870.4</v>
      </c>
      <c r="H20" s="30">
        <v>23033.52</v>
      </c>
      <c r="I20" s="30">
        <v>41681.44</v>
      </c>
      <c r="J20" s="30">
        <v>10928.94</v>
      </c>
      <c r="K20" s="30">
        <f t="shared" si="3"/>
        <v>214218.68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-232.78</v>
      </c>
      <c r="E23" s="30">
        <v>-798.42</v>
      </c>
      <c r="F23" s="30">
        <v>0</v>
      </c>
      <c r="G23" s="30">
        <v>0</v>
      </c>
      <c r="H23" s="30">
        <v>-205.42</v>
      </c>
      <c r="I23" s="30">
        <v>0</v>
      </c>
      <c r="J23" s="30">
        <v>0</v>
      </c>
      <c r="K23" s="30">
        <f t="shared" si="3"/>
        <v>-1236.6200000000001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-107063.84999999999</v>
      </c>
      <c r="C27" s="30">
        <f t="shared" si="6"/>
        <v>-75878.33</v>
      </c>
      <c r="D27" s="30">
        <f t="shared" si="6"/>
        <v>-104729.74</v>
      </c>
      <c r="E27" s="30">
        <f t="shared" si="6"/>
        <v>-86728.31999999999</v>
      </c>
      <c r="F27" s="30">
        <f t="shared" si="6"/>
        <v>-50573.6</v>
      </c>
      <c r="G27" s="30">
        <f t="shared" si="6"/>
        <v>-71923.39</v>
      </c>
      <c r="H27" s="30">
        <f t="shared" si="6"/>
        <v>-38794.26</v>
      </c>
      <c r="I27" s="30">
        <f t="shared" si="6"/>
        <v>-86341.43000000001</v>
      </c>
      <c r="J27" s="30">
        <f t="shared" si="6"/>
        <v>-21885.1</v>
      </c>
      <c r="K27" s="30">
        <f aca="true" t="shared" si="7" ref="K27:K36">SUM(B27:J27)</f>
        <v>-643918.02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-102826.65</v>
      </c>
      <c r="C28" s="30">
        <f t="shared" si="8"/>
        <v>-74452.73</v>
      </c>
      <c r="D28" s="30">
        <f t="shared" si="8"/>
        <v>-85163.94</v>
      </c>
      <c r="E28" s="30">
        <f t="shared" si="8"/>
        <v>-86055.12</v>
      </c>
      <c r="F28" s="30">
        <f t="shared" si="8"/>
        <v>-48633.2</v>
      </c>
      <c r="G28" s="30">
        <f t="shared" si="8"/>
        <v>-70220.59</v>
      </c>
      <c r="H28" s="30">
        <f t="shared" si="8"/>
        <v>-38794.26</v>
      </c>
      <c r="I28" s="30">
        <f t="shared" si="8"/>
        <v>-84836.63</v>
      </c>
      <c r="J28" s="30">
        <f t="shared" si="8"/>
        <v>-15738.43</v>
      </c>
      <c r="K28" s="30">
        <f t="shared" si="7"/>
        <v>-606721.55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-67262.8</v>
      </c>
      <c r="C29" s="30">
        <f aca="true" t="shared" si="9" ref="C29:J29">-ROUND((C9)*$E$3,2)</f>
        <v>-67764.4</v>
      </c>
      <c r="D29" s="30">
        <f t="shared" si="9"/>
        <v>-73510.8</v>
      </c>
      <c r="E29" s="30">
        <f t="shared" si="9"/>
        <v>-41210.4</v>
      </c>
      <c r="F29" s="30">
        <f t="shared" si="9"/>
        <v>-48633.2</v>
      </c>
      <c r="G29" s="30">
        <f t="shared" si="9"/>
        <v>-31200.4</v>
      </c>
      <c r="H29" s="30">
        <f t="shared" si="9"/>
        <v>-28714.4</v>
      </c>
      <c r="I29" s="30">
        <f t="shared" si="9"/>
        <v>-69106.4</v>
      </c>
      <c r="J29" s="30">
        <f t="shared" si="9"/>
        <v>-10885.6</v>
      </c>
      <c r="K29" s="30">
        <f t="shared" si="7"/>
        <v>-438288.4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-1839.2</v>
      </c>
      <c r="C31" s="30">
        <v>-677.6</v>
      </c>
      <c r="D31" s="30">
        <v>-308</v>
      </c>
      <c r="E31" s="30">
        <v>-770</v>
      </c>
      <c r="F31" s="26">
        <v>0</v>
      </c>
      <c r="G31" s="30">
        <v>-92.4</v>
      </c>
      <c r="H31" s="30">
        <v>-107.56</v>
      </c>
      <c r="I31" s="30">
        <v>-167.85</v>
      </c>
      <c r="J31" s="30">
        <v>-51.78</v>
      </c>
      <c r="K31" s="30">
        <f t="shared" si="7"/>
        <v>-4014.3900000000003</v>
      </c>
      <c r="L31"/>
      <c r="M31"/>
      <c r="N31"/>
    </row>
    <row r="32" spans="1:14" ht="16.5" customHeight="1">
      <c r="A32" s="25" t="s">
        <v>21</v>
      </c>
      <c r="B32" s="30">
        <v>-33724.65</v>
      </c>
      <c r="C32" s="30">
        <v>-6010.73</v>
      </c>
      <c r="D32" s="30">
        <v>-11345.14</v>
      </c>
      <c r="E32" s="30">
        <v>-44074.72</v>
      </c>
      <c r="F32" s="26">
        <v>0</v>
      </c>
      <c r="G32" s="30">
        <v>-38927.79</v>
      </c>
      <c r="H32" s="30">
        <v>-9972.3</v>
      </c>
      <c r="I32" s="30">
        <v>-15562.38</v>
      </c>
      <c r="J32" s="30">
        <v>-4801.05</v>
      </c>
      <c r="K32" s="30">
        <f t="shared" si="7"/>
        <v>-164418.75999999998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-4237.2</v>
      </c>
      <c r="C33" s="27">
        <f t="shared" si="10"/>
        <v>-1425.6</v>
      </c>
      <c r="D33" s="27">
        <f t="shared" si="10"/>
        <v>-19565.8</v>
      </c>
      <c r="E33" s="27">
        <f t="shared" si="10"/>
        <v>-673.2</v>
      </c>
      <c r="F33" s="27">
        <f t="shared" si="10"/>
        <v>-1940.4</v>
      </c>
      <c r="G33" s="27">
        <f t="shared" si="10"/>
        <v>-1702.8</v>
      </c>
      <c r="H33" s="27">
        <f t="shared" si="10"/>
        <v>0</v>
      </c>
      <c r="I33" s="27">
        <f t="shared" si="10"/>
        <v>-1504.8</v>
      </c>
      <c r="J33" s="27">
        <f t="shared" si="10"/>
        <v>-6146.67</v>
      </c>
      <c r="K33" s="30">
        <f t="shared" si="7"/>
        <v>-37196.47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27">
        <v>-4237.2</v>
      </c>
      <c r="C36" s="27">
        <v>-1425.6</v>
      </c>
      <c r="D36" s="27">
        <v>-1069.2</v>
      </c>
      <c r="E36" s="27">
        <v>-673.2</v>
      </c>
      <c r="F36" s="27">
        <v>-1940.4</v>
      </c>
      <c r="G36" s="27">
        <v>-1702.8</v>
      </c>
      <c r="H36" s="27">
        <v>0</v>
      </c>
      <c r="I36" s="27">
        <v>-1504.8</v>
      </c>
      <c r="J36" s="27">
        <v>-792</v>
      </c>
      <c r="K36" s="30">
        <f t="shared" si="7"/>
        <v>-13345.199999999997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1041444.0000000001</v>
      </c>
      <c r="C47" s="27">
        <f aca="true" t="shared" si="11" ref="C47:J47">IF(C17+C27+C48&lt;0,0,C17+C27+C48)</f>
        <v>1035290.0400000002</v>
      </c>
      <c r="D47" s="27">
        <f t="shared" si="11"/>
        <v>1157217.69</v>
      </c>
      <c r="E47" s="27">
        <f t="shared" si="11"/>
        <v>652233.7200000001</v>
      </c>
      <c r="F47" s="27">
        <f t="shared" si="11"/>
        <v>754009.7199999999</v>
      </c>
      <c r="G47" s="27">
        <f t="shared" si="11"/>
        <v>828730.25</v>
      </c>
      <c r="H47" s="27">
        <f t="shared" si="11"/>
        <v>753098.19</v>
      </c>
      <c r="I47" s="27">
        <f t="shared" si="11"/>
        <v>998542.7099999998</v>
      </c>
      <c r="J47" s="27">
        <f t="shared" si="11"/>
        <v>380103.73</v>
      </c>
      <c r="K47" s="20">
        <f>SUM(B47:J47)</f>
        <v>7600670.050000001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1041444</v>
      </c>
      <c r="C53" s="10">
        <f t="shared" si="13"/>
        <v>1035290.03</v>
      </c>
      <c r="D53" s="10">
        <f t="shared" si="13"/>
        <v>1157217.69</v>
      </c>
      <c r="E53" s="10">
        <f t="shared" si="13"/>
        <v>652233.71</v>
      </c>
      <c r="F53" s="10">
        <f t="shared" si="13"/>
        <v>754009.71</v>
      </c>
      <c r="G53" s="10">
        <f t="shared" si="13"/>
        <v>828730.25</v>
      </c>
      <c r="H53" s="10">
        <f t="shared" si="13"/>
        <v>753098.19</v>
      </c>
      <c r="I53" s="10">
        <f>SUM(I54:I66)</f>
        <v>998542.72</v>
      </c>
      <c r="J53" s="10">
        <f t="shared" si="13"/>
        <v>380103.73</v>
      </c>
      <c r="K53" s="5">
        <f>SUM(K54:K66)</f>
        <v>7600670.030000001</v>
      </c>
      <c r="L53" s="9"/>
    </row>
    <row r="54" spans="1:11" ht="16.5" customHeight="1">
      <c r="A54" s="7" t="s">
        <v>60</v>
      </c>
      <c r="B54" s="8">
        <v>910117.91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910117.91</v>
      </c>
    </row>
    <row r="55" spans="1:11" ht="16.5" customHeight="1">
      <c r="A55" s="7" t="s">
        <v>61</v>
      </c>
      <c r="B55" s="8">
        <v>131326.09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131326.09</v>
      </c>
    </row>
    <row r="56" spans="1:11" ht="16.5" customHeight="1">
      <c r="A56" s="7" t="s">
        <v>4</v>
      </c>
      <c r="B56" s="6">
        <v>0</v>
      </c>
      <c r="C56" s="8">
        <v>1035290.03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1035290.03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1157217.69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1157217.69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652233.71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652233.71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754009.71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754009.71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828730.25</v>
      </c>
      <c r="H60" s="6">
        <v>0</v>
      </c>
      <c r="I60" s="6">
        <v>0</v>
      </c>
      <c r="J60" s="6">
        <v>0</v>
      </c>
      <c r="K60" s="5">
        <f t="shared" si="14"/>
        <v>828730.25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753098.19</v>
      </c>
      <c r="I61" s="6">
        <v>0</v>
      </c>
      <c r="J61" s="6">
        <v>0</v>
      </c>
      <c r="K61" s="5">
        <f t="shared" si="14"/>
        <v>753098.19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360773.48</v>
      </c>
      <c r="J63" s="6">
        <v>0</v>
      </c>
      <c r="K63" s="5">
        <f t="shared" si="14"/>
        <v>360773.48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637769.24</v>
      </c>
      <c r="J64" s="6">
        <v>0</v>
      </c>
      <c r="K64" s="5">
        <f t="shared" si="14"/>
        <v>637769.24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380103.73</v>
      </c>
      <c r="K65" s="5">
        <f t="shared" si="14"/>
        <v>380103.73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2021-07-16T16:59:34Z</dcterms:modified>
  <cp:category/>
  <cp:version/>
  <cp:contentType/>
  <cp:contentStatus/>
</cp:coreProperties>
</file>