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<sst xmlns="http://schemas.openxmlformats.org/spreadsheetml/2006/main" count="74" uniqueCount="73">
  <si>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</si>
  <si>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</si>
  <si>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</si>
  <si>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</si>
  <si>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</si>
  <si>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</si>
  <si>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</si>
  <si>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</si>
  <si>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</si>
  <si>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</si>
  <si>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</si>
  <si>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</si>
  <si>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</si>
  <si>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</si>
  <si>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</si>
  <si>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</si>
  <si>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</si>
  <si>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</si>
  <si>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</si>
  <si>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</si>
  <si>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</si>
  <si>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</si>
  <si>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</si>
  <si>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</si>
  <si>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</si>
  <si>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</si>
  <si>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</si>
  <si>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</si>
  <si>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</si>
  <si>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</si>
  <si>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</si>
  <si>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</si>
  <si>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</si>
  <si>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</si>
  <si>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</si>
  <si>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</si>
  <si>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</si>
  <si>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</si>
  <si>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</si>
  <si>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</si>
  <si>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</si>
  <si>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</si>
  <si>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</si>
  <si>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</si>
  <si>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</si>
  <si>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</si>
  <si>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</si>
  <si>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</si>
  <si>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</si>
  <si>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</si>
  <si>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</si>
  <si>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</si>
  <si>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</si>
  <si>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</si>
  <si>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</si>
  <si>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</si>
  <si>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</si>
  <si>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</si>
  <si>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</si>
  <si>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</si>
  <si>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</si>
  <si>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</si>
  <si>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</si>
  <si>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</si>
  <si>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</si>
  <si>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</si>
  <si>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</si>
  <si>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</si>
  <si>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</si>
  <si>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</si>
  <si>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</si>
  <si>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</si>
  <si>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11/07/21 - VENCIMENTO 16/07/21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</si>
</sst>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72934</v>
      </c>
      <c r="C7" s="47">
        <f t="shared" si="0"/>
        <v>55737</v>
      </c>
      <c r="D7" s="47">
        <f t="shared" si="0"/>
        <v>86695</v>
      </c>
      <c r="E7" s="47">
        <f t="shared" si="0"/>
        <v>39049</v>
      </c>
      <c r="F7" s="47">
        <f t="shared" si="0"/>
        <v>59470</v>
      </c>
      <c r="G7" s="47">
        <f t="shared" si="0"/>
        <v>65042</v>
      </c>
      <c r="H7" s="47">
        <f t="shared" si="0"/>
        <v>79963</v>
      </c>
      <c r="I7" s="47">
        <f t="shared" si="0"/>
        <v>95568</v>
      </c>
      <c r="J7" s="47">
        <f t="shared" si="0"/>
        <v>21214</v>
      </c>
      <c r="K7" s="47">
        <f t="shared" si="0"/>
        <v>575672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6365</v>
      </c>
      <c r="C8" s="45">
        <f t="shared" si="1"/>
        <v>6128</v>
      </c>
      <c r="D8" s="45">
        <f t="shared" si="1"/>
        <v>7957</v>
      </c>
      <c r="E8" s="45">
        <f t="shared" si="1"/>
        <v>3746</v>
      </c>
      <c r="F8" s="45">
        <f t="shared" si="1"/>
        <v>5092</v>
      </c>
      <c r="G8" s="45">
        <f t="shared" si="1"/>
        <v>3564</v>
      </c>
      <c r="H8" s="45">
        <f t="shared" si="1"/>
        <v>3671</v>
      </c>
      <c r="I8" s="45">
        <f t="shared" si="1"/>
        <v>7125</v>
      </c>
      <c r="J8" s="45">
        <f t="shared" si="1"/>
        <v>790</v>
      </c>
      <c r="K8" s="38">
        <f>SUM(B8:J8)</f>
        <v>44438</v>
      </c>
      <c r="L8"/>
      <c r="M8"/>
      <c r="N8"/>
    </row>
    <row r="9" spans="1:14" ht="16.5" customHeight="1">
      <c r="A9" s="22" t="s">
        <v>35</v>
      </c>
      <c r="B9" s="45">
        <v>6356</v>
      </c>
      <c r="C9" s="45">
        <v>6126</v>
      </c>
      <c r="D9" s="45">
        <v>7954</v>
      </c>
      <c r="E9" s="45">
        <v>3733</v>
      </c>
      <c r="F9" s="45">
        <v>5091</v>
      </c>
      <c r="G9" s="45">
        <v>3563</v>
      </c>
      <c r="H9" s="45">
        <v>3671</v>
      </c>
      <c r="I9" s="45">
        <v>7118</v>
      </c>
      <c r="J9" s="45">
        <v>790</v>
      </c>
      <c r="K9" s="38">
        <f>SUM(B9:J9)</f>
        <v>44402</v>
      </c>
      <c r="L9"/>
      <c r="M9"/>
      <c r="N9"/>
    </row>
    <row r="10" spans="1:14" ht="16.5" customHeight="1">
      <c r="A10" s="22" t="s">
        <v>34</v>
      </c>
      <c r="B10" s="45">
        <v>9</v>
      </c>
      <c r="C10" s="45">
        <v>2</v>
      </c>
      <c r="D10" s="45">
        <v>3</v>
      </c>
      <c r="E10" s="45">
        <v>13</v>
      </c>
      <c r="F10" s="45">
        <v>1</v>
      </c>
      <c r="G10" s="45">
        <v>1</v>
      </c>
      <c r="H10" s="45">
        <v>0</v>
      </c>
      <c r="I10" s="45">
        <v>7</v>
      </c>
      <c r="J10" s="45">
        <v>0</v>
      </c>
      <c r="K10" s="38">
        <f>SUM(B10:J10)</f>
        <v>36</v>
      </c>
      <c r="L10"/>
      <c r="M10"/>
      <c r="N10"/>
    </row>
    <row r="11" spans="1:14" ht="16.5" customHeight="1">
      <c r="A11" s="44" t="s">
        <v>33</v>
      </c>
      <c r="B11" s="43">
        <v>66569</v>
      </c>
      <c r="C11" s="43">
        <v>49609</v>
      </c>
      <c r="D11" s="43">
        <v>78738</v>
      </c>
      <c r="E11" s="43">
        <v>35303</v>
      </c>
      <c r="F11" s="43">
        <v>54378</v>
      </c>
      <c r="G11" s="43">
        <v>61478</v>
      </c>
      <c r="H11" s="43">
        <v>76292</v>
      </c>
      <c r="I11" s="43">
        <v>88443</v>
      </c>
      <c r="J11" s="43">
        <v>20424</v>
      </c>
      <c r="K11" s="38">
        <f>SUM(B11:J11)</f>
        <v>531234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1.279922461165705</v>
      </c>
      <c r="C15" s="39">
        <v>1.394036295459973</v>
      </c>
      <c r="D15" s="39">
        <v>1.05761146156745</v>
      </c>
      <c r="E15" s="39">
        <v>1.316625910050979</v>
      </c>
      <c r="F15" s="39">
        <v>1.202746468065984</v>
      </c>
      <c r="G15" s="39">
        <v>1.194957031407636</v>
      </c>
      <c r="H15" s="39">
        <v>1.120162007134903</v>
      </c>
      <c r="I15" s="39">
        <v>1.169860090337584</v>
      </c>
      <c r="J15" s="39">
        <v>1.258940272271885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326983.44</v>
      </c>
      <c r="C17" s="36">
        <f aca="true" t="shared" si="2" ref="C17:J17">C18+C19+C20+C21+C22+C23+C24</f>
        <v>305411.62</v>
      </c>
      <c r="D17" s="36">
        <f t="shared" si="2"/>
        <v>387041.39</v>
      </c>
      <c r="E17" s="36">
        <f t="shared" si="2"/>
        <v>194998.66999999998</v>
      </c>
      <c r="F17" s="36">
        <f t="shared" si="2"/>
        <v>281045.24999999994</v>
      </c>
      <c r="G17" s="36">
        <f t="shared" si="2"/>
        <v>303511.02999999997</v>
      </c>
      <c r="H17" s="36">
        <f t="shared" si="2"/>
        <v>282721.2</v>
      </c>
      <c r="I17" s="36">
        <f t="shared" si="2"/>
        <v>365896.66</v>
      </c>
      <c r="J17" s="36">
        <f t="shared" si="2"/>
        <v>95819.37999999999</v>
      </c>
      <c r="K17" s="36">
        <f aca="true" t="shared" si="3" ref="K17:K24">SUM(B17:J17)</f>
        <v>2543428.64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244810.26</v>
      </c>
      <c r="C18" s="30">
        <f t="shared" si="4"/>
        <v>205368.55</v>
      </c>
      <c r="D18" s="30">
        <f t="shared" si="4"/>
        <v>353845.64</v>
      </c>
      <c r="E18" s="30">
        <f t="shared" si="4"/>
        <v>138756.72</v>
      </c>
      <c r="F18" s="30">
        <f t="shared" si="4"/>
        <v>223476.37</v>
      </c>
      <c r="G18" s="30">
        <f t="shared" si="4"/>
        <v>247127.08</v>
      </c>
      <c r="H18" s="30">
        <f t="shared" si="4"/>
        <v>242183.94</v>
      </c>
      <c r="I18" s="30">
        <f t="shared" si="4"/>
        <v>292180.05</v>
      </c>
      <c r="J18" s="30">
        <f t="shared" si="4"/>
        <v>73483.17</v>
      </c>
      <c r="K18" s="30">
        <f t="shared" si="3"/>
        <v>2021231.78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68527.89</v>
      </c>
      <c r="C19" s="30">
        <f t="shared" si="5"/>
        <v>80922.66</v>
      </c>
      <c r="D19" s="30">
        <f t="shared" si="5"/>
        <v>20385.56</v>
      </c>
      <c r="E19" s="30">
        <f t="shared" si="5"/>
        <v>43933.97</v>
      </c>
      <c r="F19" s="30">
        <f t="shared" si="5"/>
        <v>45309.04</v>
      </c>
      <c r="G19" s="30">
        <f t="shared" si="5"/>
        <v>48179.16</v>
      </c>
      <c r="H19" s="30">
        <f t="shared" si="5"/>
        <v>29101.31</v>
      </c>
      <c r="I19" s="30">
        <f t="shared" si="5"/>
        <v>49629.73</v>
      </c>
      <c r="J19" s="30">
        <f t="shared" si="5"/>
        <v>19027.75</v>
      </c>
      <c r="K19" s="30">
        <f t="shared" si="3"/>
        <v>405017.07</v>
      </c>
      <c r="L19"/>
      <c r="M19"/>
      <c r="N19"/>
    </row>
    <row r="20" spans="1:14" ht="16.5" customHeight="1">
      <c r="A20" s="18" t="s">
        <v>28</v>
      </c>
      <c r="B20" s="30">
        <v>12304.06</v>
      </c>
      <c r="C20" s="30">
        <v>16437.95</v>
      </c>
      <c r="D20" s="30">
        <v>10952.75</v>
      </c>
      <c r="E20" s="30">
        <v>10538</v>
      </c>
      <c r="F20" s="30">
        <v>10918.61</v>
      </c>
      <c r="G20" s="30">
        <v>7301.88</v>
      </c>
      <c r="H20" s="30">
        <v>12374.68</v>
      </c>
      <c r="I20" s="30">
        <v>21404.42</v>
      </c>
      <c r="J20" s="30">
        <v>5225.62</v>
      </c>
      <c r="K20" s="30">
        <f t="shared" si="3"/>
        <v>107457.96999999999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-2166.25</v>
      </c>
      <c r="E22" s="30">
        <v>0</v>
      </c>
      <c r="F22" s="30">
        <v>0</v>
      </c>
      <c r="G22" s="30">
        <v>0</v>
      </c>
      <c r="H22" s="30">
        <v>-3621.19</v>
      </c>
      <c r="I22" s="30">
        <v>0</v>
      </c>
      <c r="J22" s="30">
        <v>-3258.39</v>
      </c>
      <c r="K22" s="30">
        <f t="shared" si="3"/>
        <v>-9045.83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-912.48</v>
      </c>
      <c r="F23" s="30">
        <v>0</v>
      </c>
      <c r="G23" s="30">
        <v>-438.32</v>
      </c>
      <c r="H23" s="30">
        <v>0</v>
      </c>
      <c r="I23" s="30">
        <v>0</v>
      </c>
      <c r="J23" s="30">
        <v>0</v>
      </c>
      <c r="K23" s="30">
        <f t="shared" si="3"/>
        <v>-1350.8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-27966.4</v>
      </c>
      <c r="C27" s="30">
        <f t="shared" si="6"/>
        <v>-26954.4</v>
      </c>
      <c r="D27" s="30">
        <f t="shared" si="6"/>
        <v>-53494.2</v>
      </c>
      <c r="E27" s="30">
        <f t="shared" si="6"/>
        <v>-16425.2</v>
      </c>
      <c r="F27" s="30">
        <f t="shared" si="6"/>
        <v>-22400.4</v>
      </c>
      <c r="G27" s="30">
        <f t="shared" si="6"/>
        <v>-15677.2</v>
      </c>
      <c r="H27" s="30">
        <f t="shared" si="6"/>
        <v>-16152.4</v>
      </c>
      <c r="I27" s="30">
        <f t="shared" si="6"/>
        <v>-31319.2</v>
      </c>
      <c r="J27" s="30">
        <f t="shared" si="6"/>
        <v>-8830.67</v>
      </c>
      <c r="K27" s="30">
        <f aca="true" t="shared" si="7" ref="K27:K35">SUM(B27:J27)</f>
        <v>-219220.07000000004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-27966.4</v>
      </c>
      <c r="C28" s="30">
        <f t="shared" si="8"/>
        <v>-26954.4</v>
      </c>
      <c r="D28" s="30">
        <f t="shared" si="8"/>
        <v>-34997.6</v>
      </c>
      <c r="E28" s="30">
        <f t="shared" si="8"/>
        <v>-16425.2</v>
      </c>
      <c r="F28" s="30">
        <f t="shared" si="8"/>
        <v>-22400.4</v>
      </c>
      <c r="G28" s="30">
        <f t="shared" si="8"/>
        <v>-15677.2</v>
      </c>
      <c r="H28" s="30">
        <f t="shared" si="8"/>
        <v>-16152.4</v>
      </c>
      <c r="I28" s="30">
        <f t="shared" si="8"/>
        <v>-31319.2</v>
      </c>
      <c r="J28" s="30">
        <f t="shared" si="8"/>
        <v>-3476</v>
      </c>
      <c r="K28" s="30">
        <f t="shared" si="7"/>
        <v>-195368.80000000002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-27966.4</v>
      </c>
      <c r="C29" s="30">
        <f aca="true" t="shared" si="9" ref="C29:J29">-ROUND((C9)*$E$3,2)</f>
        <v>-26954.4</v>
      </c>
      <c r="D29" s="30">
        <f t="shared" si="9"/>
        <v>-34997.6</v>
      </c>
      <c r="E29" s="30">
        <f t="shared" si="9"/>
        <v>-16425.2</v>
      </c>
      <c r="F29" s="30">
        <f t="shared" si="9"/>
        <v>-22400.4</v>
      </c>
      <c r="G29" s="30">
        <f t="shared" si="9"/>
        <v>-15677.2</v>
      </c>
      <c r="H29" s="30">
        <f t="shared" si="9"/>
        <v>-16152.4</v>
      </c>
      <c r="I29" s="30">
        <f t="shared" si="9"/>
        <v>-31319.2</v>
      </c>
      <c r="J29" s="30">
        <f t="shared" si="9"/>
        <v>-3476</v>
      </c>
      <c r="K29" s="30">
        <f t="shared" si="7"/>
        <v>-195368.80000000002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299017.04</v>
      </c>
      <c r="C47" s="27">
        <f aca="true" t="shared" si="11" ref="C47:J47">IF(C17+C27+C48&lt;0,0,C17+C27+C48)</f>
        <v>278457.22</v>
      </c>
      <c r="D47" s="27">
        <f t="shared" si="11"/>
        <v>333547.19</v>
      </c>
      <c r="E47" s="27">
        <f t="shared" si="11"/>
        <v>178573.46999999997</v>
      </c>
      <c r="F47" s="27">
        <f t="shared" si="11"/>
        <v>258644.84999999995</v>
      </c>
      <c r="G47" s="27">
        <f t="shared" si="11"/>
        <v>287833.82999999996</v>
      </c>
      <c r="H47" s="27">
        <f t="shared" si="11"/>
        <v>266568.8</v>
      </c>
      <c r="I47" s="27">
        <f t="shared" si="11"/>
        <v>334577.45999999996</v>
      </c>
      <c r="J47" s="27">
        <f t="shared" si="11"/>
        <v>86988.70999999999</v>
      </c>
      <c r="K47" s="20">
        <f>SUM(B47:J47)</f>
        <v>2324208.5699999994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299017.05</v>
      </c>
      <c r="C53" s="10">
        <f t="shared" si="13"/>
        <v>278457.22</v>
      </c>
      <c r="D53" s="10">
        <f t="shared" si="13"/>
        <v>333547.2</v>
      </c>
      <c r="E53" s="10">
        <f t="shared" si="13"/>
        <v>178573.47</v>
      </c>
      <c r="F53" s="10">
        <f t="shared" si="13"/>
        <v>258644.85</v>
      </c>
      <c r="G53" s="10">
        <f t="shared" si="13"/>
        <v>287833.83</v>
      </c>
      <c r="H53" s="10">
        <f t="shared" si="13"/>
        <v>266568.8</v>
      </c>
      <c r="I53" s="10">
        <f>SUM(I54:I66)</f>
        <v>334577.45</v>
      </c>
      <c r="J53" s="10">
        <f t="shared" si="13"/>
        <v>86988.72</v>
      </c>
      <c r="K53" s="5">
        <f>SUM(K54:K66)</f>
        <v>2324208.5900000003</v>
      </c>
      <c r="L53" s="9"/>
    </row>
    <row r="54" spans="1:11" ht="16.5" customHeight="1">
      <c r="A54" s="7" t="s">
        <v>60</v>
      </c>
      <c r="B54" s="8">
        <v>261311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261311</v>
      </c>
    </row>
    <row r="55" spans="1:11" ht="16.5" customHeight="1">
      <c r="A55" s="7" t="s">
        <v>61</v>
      </c>
      <c r="B55" s="8">
        <v>37706.05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37706.05</v>
      </c>
    </row>
    <row r="56" spans="1:11" ht="16.5" customHeight="1">
      <c r="A56" s="7" t="s">
        <v>4</v>
      </c>
      <c r="B56" s="6">
        <v>0</v>
      </c>
      <c r="C56" s="8">
        <v>278457.22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278457.22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333547.2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333547.2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178573.47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178573.47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258644.85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258644.85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287833.83</v>
      </c>
      <c r="H60" s="6">
        <v>0</v>
      </c>
      <c r="I60" s="6">
        <v>0</v>
      </c>
      <c r="J60" s="6">
        <v>0</v>
      </c>
      <c r="K60" s="5">
        <f t="shared" si="14"/>
        <v>287833.83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266568.8</v>
      </c>
      <c r="I61" s="6">
        <v>0</v>
      </c>
      <c r="J61" s="6">
        <v>0</v>
      </c>
      <c r="K61" s="5">
        <f t="shared" si="14"/>
        <v>266568.8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112451.48</v>
      </c>
      <c r="J63" s="6">
        <v>0</v>
      </c>
      <c r="K63" s="5">
        <f t="shared" si="14"/>
        <v>112451.48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222125.97</v>
      </c>
      <c r="J64" s="6">
        <v>0</v>
      </c>
      <c r="K64" s="5">
        <f t="shared" si="14"/>
        <v>222125.97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86988.72</v>
      </c>
      <c r="K65" s="5">
        <f t="shared" si="14"/>
        <v>86988.72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2021-07-15T19:10:46Z</dcterms:modified>
  <cp:category/>
  <cp:version/>
  <cp:contentType/>
  <cp:contentStatus/>
</cp:coreProperties>
</file>