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<sst xmlns="http://schemas.openxmlformats.org/spreadsheetml/2006/main" count="74" uniqueCount="73">
  <si>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</si>
  <si>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</si>
  <si>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</si>
  <si>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</si>
  <si>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</si>
  <si>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</si>
  <si>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</si>
  <si>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</si>
  <si>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</si>
  <si>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</si>
  <si>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</si>
  <si>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</si>
  <si>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</si>
  <si>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</si>
  <si>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</si>
  <si>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</si>
  <si>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</si>
  <si>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</si>
  <si>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</si>
  <si>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</si>
  <si>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</si>
  <si>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</si>
  <si>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</si>
  <si>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</si>
  <si>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</si>
  <si>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</si>
  <si>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</si>
  <si>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</si>
  <si>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</si>
  <si>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</si>
  <si>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</si>
  <si>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</si>
  <si>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</si>
  <si>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</si>
  <si>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</si>
  <si>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</si>
  <si>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</si>
  <si>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</si>
  <si>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</si>
  <si>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</si>
  <si>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</si>
  <si>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</si>
  <si>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</si>
  <si>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</si>
  <si>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</si>
  <si>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</si>
  <si>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</si>
  <si>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</si>
  <si>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</si>
  <si>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</si>
  <si>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</si>
  <si>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</si>
  <si>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</si>
  <si>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</si>
  <si>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</si>
  <si>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</si>
  <si>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</si>
  <si>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</si>
  <si>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</si>
  <si>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</si>
  <si>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</si>
  <si>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</si>
  <si>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</si>
  <si>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</si>
  <si>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</si>
  <si>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</si>
  <si>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</si>
  <si>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</si>
  <si>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</si>
  <si>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</si>
  <si>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</si>
  <si>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</si>
  <si>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10/07/21 - VENCIMENTO 16/07/21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</si>
</sst>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137085</v>
      </c>
      <c r="C7" s="47">
        <f t="shared" si="0"/>
        <v>117844</v>
      </c>
      <c r="D7" s="47">
        <f t="shared" si="0"/>
        <v>174236</v>
      </c>
      <c r="E7" s="47">
        <f t="shared" si="0"/>
        <v>79070</v>
      </c>
      <c r="F7" s="47">
        <f t="shared" si="0"/>
        <v>107658</v>
      </c>
      <c r="G7" s="47">
        <f t="shared" si="0"/>
        <v>124226</v>
      </c>
      <c r="H7" s="47">
        <f t="shared" si="0"/>
        <v>145539</v>
      </c>
      <c r="I7" s="47">
        <f t="shared" si="0"/>
        <v>165474</v>
      </c>
      <c r="J7" s="47">
        <f t="shared" si="0"/>
        <v>36324</v>
      </c>
      <c r="K7" s="47">
        <f t="shared" si="0"/>
        <v>1087456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11313</v>
      </c>
      <c r="C8" s="45">
        <f t="shared" si="1"/>
        <v>12106</v>
      </c>
      <c r="D8" s="45">
        <f t="shared" si="1"/>
        <v>14222</v>
      </c>
      <c r="E8" s="45">
        <f t="shared" si="1"/>
        <v>7548</v>
      </c>
      <c r="F8" s="45">
        <f t="shared" si="1"/>
        <v>8361</v>
      </c>
      <c r="G8" s="45">
        <f t="shared" si="1"/>
        <v>5873</v>
      </c>
      <c r="H8" s="45">
        <f t="shared" si="1"/>
        <v>5809</v>
      </c>
      <c r="I8" s="45">
        <f t="shared" si="1"/>
        <v>11676</v>
      </c>
      <c r="J8" s="45">
        <f t="shared" si="1"/>
        <v>1269</v>
      </c>
      <c r="K8" s="38">
        <f>SUM(B8:J8)</f>
        <v>78177</v>
      </c>
      <c r="L8"/>
      <c r="M8"/>
      <c r="N8"/>
    </row>
    <row r="9" spans="1:14" ht="16.5" customHeight="1">
      <c r="A9" s="22" t="s">
        <v>35</v>
      </c>
      <c r="B9" s="45">
        <v>11307</v>
      </c>
      <c r="C9" s="45">
        <v>12098</v>
      </c>
      <c r="D9" s="45">
        <v>14220</v>
      </c>
      <c r="E9" s="45">
        <v>7527</v>
      </c>
      <c r="F9" s="45">
        <v>8353</v>
      </c>
      <c r="G9" s="45">
        <v>5871</v>
      </c>
      <c r="H9" s="45">
        <v>5809</v>
      </c>
      <c r="I9" s="45">
        <v>11663</v>
      </c>
      <c r="J9" s="45">
        <v>1269</v>
      </c>
      <c r="K9" s="38">
        <f>SUM(B9:J9)</f>
        <v>78117</v>
      </c>
      <c r="L9"/>
      <c r="M9"/>
      <c r="N9"/>
    </row>
    <row r="10" spans="1:14" ht="16.5" customHeight="1">
      <c r="A10" s="22" t="s">
        <v>34</v>
      </c>
      <c r="B10" s="45">
        <v>6</v>
      </c>
      <c r="C10" s="45">
        <v>8</v>
      </c>
      <c r="D10" s="45">
        <v>2</v>
      </c>
      <c r="E10" s="45">
        <v>21</v>
      </c>
      <c r="F10" s="45">
        <v>8</v>
      </c>
      <c r="G10" s="45">
        <v>2</v>
      </c>
      <c r="H10" s="45">
        <v>0</v>
      </c>
      <c r="I10" s="45">
        <v>13</v>
      </c>
      <c r="J10" s="45">
        <v>0</v>
      </c>
      <c r="K10" s="38">
        <f>SUM(B10:J10)</f>
        <v>60</v>
      </c>
      <c r="L10"/>
      <c r="M10"/>
      <c r="N10"/>
    </row>
    <row r="11" spans="1:14" ht="16.5" customHeight="1">
      <c r="A11" s="44" t="s">
        <v>33</v>
      </c>
      <c r="B11" s="43">
        <v>125772</v>
      </c>
      <c r="C11" s="43">
        <v>105738</v>
      </c>
      <c r="D11" s="43">
        <v>160014</v>
      </c>
      <c r="E11" s="43">
        <v>71522</v>
      </c>
      <c r="F11" s="43">
        <v>99297</v>
      </c>
      <c r="G11" s="43">
        <v>118353</v>
      </c>
      <c r="H11" s="43">
        <v>139730</v>
      </c>
      <c r="I11" s="43">
        <v>153798</v>
      </c>
      <c r="J11" s="43">
        <v>35055</v>
      </c>
      <c r="K11" s="38">
        <f>SUM(B11:J11)</f>
        <v>1009279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1.353378827010629</v>
      </c>
      <c r="C15" s="39">
        <v>1.399023853356324</v>
      </c>
      <c r="D15" s="39">
        <v>1.085956146144979</v>
      </c>
      <c r="E15" s="39">
        <v>1.422112243916476</v>
      </c>
      <c r="F15" s="39">
        <v>1.202746468065984</v>
      </c>
      <c r="G15" s="39">
        <v>1.158108143015329</v>
      </c>
      <c r="H15" s="39">
        <v>1.146643365042721</v>
      </c>
      <c r="I15" s="39">
        <v>1.197713897418768</v>
      </c>
      <c r="J15" s="39">
        <v>1.283385733291072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640575.5</v>
      </c>
      <c r="C17" s="36">
        <f aca="true" t="shared" si="2" ref="C17:J17">C18+C19+C20+C21+C22+C23+C24</f>
        <v>633229.4199999999</v>
      </c>
      <c r="D17" s="36">
        <f t="shared" si="2"/>
        <v>787925.7399999999</v>
      </c>
      <c r="E17" s="36">
        <f t="shared" si="2"/>
        <v>415514.3300000001</v>
      </c>
      <c r="F17" s="36">
        <f t="shared" si="2"/>
        <v>503302.42999999993</v>
      </c>
      <c r="G17" s="36">
        <f t="shared" si="2"/>
        <v>558351.8799999999</v>
      </c>
      <c r="H17" s="36">
        <f t="shared" si="2"/>
        <v>519891.2</v>
      </c>
      <c r="I17" s="36">
        <f t="shared" si="2"/>
        <v>636318.98</v>
      </c>
      <c r="J17" s="36">
        <f t="shared" si="2"/>
        <v>165178.44999999998</v>
      </c>
      <c r="K17" s="36">
        <f aca="true" t="shared" si="3" ref="K17:K24">SUM(B17:J17)</f>
        <v>4860287.930000001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460139.51</v>
      </c>
      <c r="C18" s="30">
        <f t="shared" si="4"/>
        <v>434208</v>
      </c>
      <c r="D18" s="30">
        <f t="shared" si="4"/>
        <v>711144.23</v>
      </c>
      <c r="E18" s="30">
        <f t="shared" si="4"/>
        <v>280967.34</v>
      </c>
      <c r="F18" s="30">
        <f t="shared" si="4"/>
        <v>404557.23</v>
      </c>
      <c r="G18" s="30">
        <f t="shared" si="4"/>
        <v>471996.69</v>
      </c>
      <c r="H18" s="30">
        <f t="shared" si="4"/>
        <v>440793.97</v>
      </c>
      <c r="I18" s="30">
        <f t="shared" si="4"/>
        <v>505903.66</v>
      </c>
      <c r="J18" s="30">
        <f t="shared" si="4"/>
        <v>125822.7</v>
      </c>
      <c r="K18" s="30">
        <f t="shared" si="3"/>
        <v>3835533.33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162603.56</v>
      </c>
      <c r="C19" s="30">
        <f t="shared" si="5"/>
        <v>173259.35</v>
      </c>
      <c r="D19" s="30">
        <f t="shared" si="5"/>
        <v>61127.22</v>
      </c>
      <c r="E19" s="30">
        <f t="shared" si="5"/>
        <v>118599.75</v>
      </c>
      <c r="F19" s="30">
        <f t="shared" si="5"/>
        <v>82022.55</v>
      </c>
      <c r="G19" s="30">
        <f t="shared" si="5"/>
        <v>74626.52</v>
      </c>
      <c r="H19" s="30">
        <f t="shared" si="5"/>
        <v>64639.51</v>
      </c>
      <c r="I19" s="30">
        <f t="shared" si="5"/>
        <v>100024.18</v>
      </c>
      <c r="J19" s="30">
        <f t="shared" si="5"/>
        <v>35656.36</v>
      </c>
      <c r="K19" s="30">
        <f t="shared" si="3"/>
        <v>872559.0000000001</v>
      </c>
      <c r="L19"/>
      <c r="M19"/>
      <c r="N19"/>
    </row>
    <row r="20" spans="1:14" ht="16.5" customHeight="1">
      <c r="A20" s="18" t="s">
        <v>28</v>
      </c>
      <c r="B20" s="30">
        <v>16491.2</v>
      </c>
      <c r="C20" s="30">
        <v>23079.61</v>
      </c>
      <c r="D20" s="30">
        <v>13796.85</v>
      </c>
      <c r="E20" s="30">
        <v>13264.78</v>
      </c>
      <c r="F20" s="30">
        <v>15381.42</v>
      </c>
      <c r="G20" s="30">
        <v>12469.46</v>
      </c>
      <c r="H20" s="30">
        <v>15396.45</v>
      </c>
      <c r="I20" s="30">
        <v>27708.68</v>
      </c>
      <c r="J20" s="30">
        <v>5616.55</v>
      </c>
      <c r="K20" s="30">
        <f t="shared" si="3"/>
        <v>143205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-2166.25</v>
      </c>
      <c r="E22" s="30">
        <v>0</v>
      </c>
      <c r="F22" s="30">
        <v>0</v>
      </c>
      <c r="G22" s="30">
        <v>0</v>
      </c>
      <c r="H22" s="30">
        <v>-3621.19</v>
      </c>
      <c r="I22" s="30">
        <v>0</v>
      </c>
      <c r="J22" s="30">
        <v>-3258.39</v>
      </c>
      <c r="K22" s="30">
        <f t="shared" si="3"/>
        <v>-9045.83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-2082.02</v>
      </c>
      <c r="H23" s="30">
        <v>0</v>
      </c>
      <c r="I23" s="30">
        <v>0</v>
      </c>
      <c r="J23" s="30">
        <v>0</v>
      </c>
      <c r="K23" s="30">
        <f t="shared" si="3"/>
        <v>-2082.02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-49750.8</v>
      </c>
      <c r="C27" s="30">
        <f t="shared" si="6"/>
        <v>-53231.2</v>
      </c>
      <c r="D27" s="30">
        <f t="shared" si="6"/>
        <v>-81064.6</v>
      </c>
      <c r="E27" s="30">
        <f t="shared" si="6"/>
        <v>-33118.8</v>
      </c>
      <c r="F27" s="30">
        <f t="shared" si="6"/>
        <v>-36753.2</v>
      </c>
      <c r="G27" s="30">
        <f t="shared" si="6"/>
        <v>-25832.4</v>
      </c>
      <c r="H27" s="30">
        <f t="shared" si="6"/>
        <v>-25559.6</v>
      </c>
      <c r="I27" s="30">
        <f t="shared" si="6"/>
        <v>-51317.2</v>
      </c>
      <c r="J27" s="30">
        <f t="shared" si="6"/>
        <v>-10938.27</v>
      </c>
      <c r="K27" s="30">
        <f aca="true" t="shared" si="7" ref="K27:K35">SUM(B27:J27)</f>
        <v>-367566.07000000007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-49750.8</v>
      </c>
      <c r="C28" s="30">
        <f t="shared" si="8"/>
        <v>-53231.2</v>
      </c>
      <c r="D28" s="30">
        <f t="shared" si="8"/>
        <v>-62568</v>
      </c>
      <c r="E28" s="30">
        <f t="shared" si="8"/>
        <v>-33118.8</v>
      </c>
      <c r="F28" s="30">
        <f t="shared" si="8"/>
        <v>-36753.2</v>
      </c>
      <c r="G28" s="30">
        <f t="shared" si="8"/>
        <v>-25832.4</v>
      </c>
      <c r="H28" s="30">
        <f t="shared" si="8"/>
        <v>-25559.6</v>
      </c>
      <c r="I28" s="30">
        <f t="shared" si="8"/>
        <v>-51317.2</v>
      </c>
      <c r="J28" s="30">
        <f t="shared" si="8"/>
        <v>-5583.6</v>
      </c>
      <c r="K28" s="30">
        <f t="shared" si="7"/>
        <v>-343714.8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-49750.8</v>
      </c>
      <c r="C29" s="30">
        <f aca="true" t="shared" si="9" ref="C29:J29">-ROUND((C9)*$E$3,2)</f>
        <v>-53231.2</v>
      </c>
      <c r="D29" s="30">
        <f t="shared" si="9"/>
        <v>-62568</v>
      </c>
      <c r="E29" s="30">
        <f t="shared" si="9"/>
        <v>-33118.8</v>
      </c>
      <c r="F29" s="30">
        <f t="shared" si="9"/>
        <v>-36753.2</v>
      </c>
      <c r="G29" s="30">
        <f t="shared" si="9"/>
        <v>-25832.4</v>
      </c>
      <c r="H29" s="30">
        <f t="shared" si="9"/>
        <v>-25559.6</v>
      </c>
      <c r="I29" s="30">
        <f t="shared" si="9"/>
        <v>-51317.2</v>
      </c>
      <c r="J29" s="30">
        <f t="shared" si="9"/>
        <v>-5583.6</v>
      </c>
      <c r="K29" s="30">
        <f t="shared" si="7"/>
        <v>-343714.8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590824.7</v>
      </c>
      <c r="C47" s="27">
        <f aca="true" t="shared" si="11" ref="C47:J47">IF(C17+C27+C48&lt;0,0,C17+C27+C48)</f>
        <v>579998.22</v>
      </c>
      <c r="D47" s="27">
        <f t="shared" si="11"/>
        <v>706861.1399999999</v>
      </c>
      <c r="E47" s="27">
        <f t="shared" si="11"/>
        <v>382395.5300000001</v>
      </c>
      <c r="F47" s="27">
        <f t="shared" si="11"/>
        <v>466549.2299999999</v>
      </c>
      <c r="G47" s="27">
        <f t="shared" si="11"/>
        <v>532519.4799999999</v>
      </c>
      <c r="H47" s="27">
        <f t="shared" si="11"/>
        <v>494331.60000000003</v>
      </c>
      <c r="I47" s="27">
        <f t="shared" si="11"/>
        <v>585001.78</v>
      </c>
      <c r="J47" s="27">
        <f t="shared" si="11"/>
        <v>154240.18</v>
      </c>
      <c r="K47" s="20">
        <f>SUM(B47:J47)</f>
        <v>4492721.859999999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590824.7</v>
      </c>
      <c r="C53" s="10">
        <f t="shared" si="13"/>
        <v>579998.22</v>
      </c>
      <c r="D53" s="10">
        <f t="shared" si="13"/>
        <v>706861.15</v>
      </c>
      <c r="E53" s="10">
        <f t="shared" si="13"/>
        <v>382395.53</v>
      </c>
      <c r="F53" s="10">
        <f t="shared" si="13"/>
        <v>466549.23</v>
      </c>
      <c r="G53" s="10">
        <f t="shared" si="13"/>
        <v>532519.47</v>
      </c>
      <c r="H53" s="10">
        <f t="shared" si="13"/>
        <v>494331.6</v>
      </c>
      <c r="I53" s="10">
        <f>SUM(I54:I66)</f>
        <v>585001.78</v>
      </c>
      <c r="J53" s="10">
        <f t="shared" si="13"/>
        <v>154240.18</v>
      </c>
      <c r="K53" s="5">
        <f>SUM(K54:K66)</f>
        <v>4492721.859999999</v>
      </c>
      <c r="L53" s="9"/>
    </row>
    <row r="54" spans="1:11" ht="16.5" customHeight="1">
      <c r="A54" s="7" t="s">
        <v>60</v>
      </c>
      <c r="B54" s="8">
        <v>516203.54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516203.54</v>
      </c>
    </row>
    <row r="55" spans="1:11" ht="16.5" customHeight="1">
      <c r="A55" s="7" t="s">
        <v>61</v>
      </c>
      <c r="B55" s="8">
        <v>74621.16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74621.16</v>
      </c>
    </row>
    <row r="56" spans="1:11" ht="16.5" customHeight="1">
      <c r="A56" s="7" t="s">
        <v>4</v>
      </c>
      <c r="B56" s="6">
        <v>0</v>
      </c>
      <c r="C56" s="8">
        <v>579998.22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579998.22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706861.15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706861.15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382395.53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382395.53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466549.23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466549.23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532519.47</v>
      </c>
      <c r="H60" s="6">
        <v>0</v>
      </c>
      <c r="I60" s="6">
        <v>0</v>
      </c>
      <c r="J60" s="6">
        <v>0</v>
      </c>
      <c r="K60" s="5">
        <f t="shared" si="14"/>
        <v>532519.47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494331.6</v>
      </c>
      <c r="I61" s="6">
        <v>0</v>
      </c>
      <c r="J61" s="6">
        <v>0</v>
      </c>
      <c r="K61" s="5">
        <f t="shared" si="14"/>
        <v>494331.6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214520.15</v>
      </c>
      <c r="J63" s="6">
        <v>0</v>
      </c>
      <c r="K63" s="5">
        <f t="shared" si="14"/>
        <v>214520.15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370481.63</v>
      </c>
      <c r="J64" s="6">
        <v>0</v>
      </c>
      <c r="K64" s="5">
        <f t="shared" si="14"/>
        <v>370481.63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154240.18</v>
      </c>
      <c r="K65" s="5">
        <f t="shared" si="14"/>
        <v>154240.18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2021-07-15T18:14:52Z</dcterms:modified>
  <cp:category/>
  <cp:version/>
  <cp:contentType/>
  <cp:contentStatus/>
</cp:coreProperties>
</file>