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<sst xmlns="http://schemas.openxmlformats.org/spreadsheetml/2006/main" count="74" uniqueCount="73">
  <si>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</si>
  <si>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</si>
  <si>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</si>
  <si>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</si>
  <si>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</si>
  <si>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</si>
  <si>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</si>
  <si>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</si>
  <si>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</si>
  <si>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</si>
  <si>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</si>
  <si>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</si>
  <si>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</si>
  <si>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</si>
  <si>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</si>
  <si>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</si>
  <si>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</si>
  <si>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</si>
  <si>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</si>
  <si>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</si>
  <si>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</si>
  <si>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</si>
  <si>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</si>
  <si>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</si>
  <si>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</si>
  <si>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</si>
  <si>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</si>
  <si>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</si>
  <si>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</si>
  <si>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</si>
  <si>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</si>
  <si>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</si>
  <si>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</si>
  <si>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</si>
  <si>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</si>
  <si>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</si>
  <si>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</si>
  <si>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</si>
  <si>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</si>
  <si>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</si>
  <si>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</si>
  <si>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</si>
  <si>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</si>
  <si>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</si>
  <si>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</si>
  <si>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</si>
  <si>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</si>
  <si>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</si>
  <si>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</si>
  <si>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</si>
  <si>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</si>
  <si>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</si>
  <si>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</si>
  <si>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</si>
  <si>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</si>
  <si>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</si>
  <si>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</si>
  <si>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</si>
  <si>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</si>
  <si>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</si>
  <si>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</si>
  <si>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</si>
  <si>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</si>
  <si>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</si>
  <si>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</si>
  <si>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</si>
  <si>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</si>
  <si>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</si>
  <si>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</si>
  <si>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</si>
  <si>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</si>
  <si>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</si>
  <si>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07/07/21 - VENCIMENTO 15/07/21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</si>
</sst>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247989</v>
      </c>
      <c r="C7" s="47">
        <f t="shared" si="0"/>
        <v>212347</v>
      </c>
      <c r="D7" s="47">
        <f t="shared" si="0"/>
        <v>281501</v>
      </c>
      <c r="E7" s="47">
        <f t="shared" si="0"/>
        <v>143441</v>
      </c>
      <c r="F7" s="47">
        <f t="shared" si="0"/>
        <v>171112</v>
      </c>
      <c r="G7" s="47">
        <f t="shared" si="0"/>
        <v>195305</v>
      </c>
      <c r="H7" s="47">
        <f t="shared" si="0"/>
        <v>221932</v>
      </c>
      <c r="I7" s="47">
        <f t="shared" si="0"/>
        <v>280926</v>
      </c>
      <c r="J7" s="47">
        <f t="shared" si="0"/>
        <v>85480</v>
      </c>
      <c r="K7" s="47">
        <f t="shared" si="0"/>
        <v>1840033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15133</v>
      </c>
      <c r="C8" s="45">
        <f t="shared" si="1"/>
        <v>14939</v>
      </c>
      <c r="D8" s="45">
        <f t="shared" si="1"/>
        <v>15941</v>
      </c>
      <c r="E8" s="45">
        <f t="shared" si="1"/>
        <v>9510</v>
      </c>
      <c r="F8" s="45">
        <f t="shared" si="1"/>
        <v>11139</v>
      </c>
      <c r="G8" s="45">
        <f t="shared" si="1"/>
        <v>7100</v>
      </c>
      <c r="H8" s="45">
        <f t="shared" si="1"/>
        <v>6438</v>
      </c>
      <c r="I8" s="45">
        <f t="shared" si="1"/>
        <v>15706</v>
      </c>
      <c r="J8" s="45">
        <f t="shared" si="1"/>
        <v>2519</v>
      </c>
      <c r="K8" s="38">
        <f>SUM(B8:J8)</f>
        <v>98425</v>
      </c>
      <c r="L8"/>
      <c r="M8"/>
      <c r="N8"/>
    </row>
    <row r="9" spans="1:14" ht="16.5" customHeight="1">
      <c r="A9" s="22" t="s">
        <v>35</v>
      </c>
      <c r="B9" s="45">
        <v>15110</v>
      </c>
      <c r="C9" s="45">
        <v>14936</v>
      </c>
      <c r="D9" s="45">
        <v>15940</v>
      </c>
      <c r="E9" s="45">
        <v>9472</v>
      </c>
      <c r="F9" s="45">
        <v>11125</v>
      </c>
      <c r="G9" s="45">
        <v>7099</v>
      </c>
      <c r="H9" s="45">
        <v>6438</v>
      </c>
      <c r="I9" s="45">
        <v>15684</v>
      </c>
      <c r="J9" s="45">
        <v>2519</v>
      </c>
      <c r="K9" s="38">
        <f>SUM(B9:J9)</f>
        <v>98323</v>
      </c>
      <c r="L9"/>
      <c r="M9"/>
      <c r="N9"/>
    </row>
    <row r="10" spans="1:14" ht="16.5" customHeight="1">
      <c r="A10" s="22" t="s">
        <v>34</v>
      </c>
      <c r="B10" s="45">
        <v>23</v>
      </c>
      <c r="C10" s="45">
        <v>3</v>
      </c>
      <c r="D10" s="45">
        <v>1</v>
      </c>
      <c r="E10" s="45">
        <v>38</v>
      </c>
      <c r="F10" s="45">
        <v>14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102</v>
      </c>
      <c r="L10"/>
      <c r="M10"/>
      <c r="N10"/>
    </row>
    <row r="11" spans="1:14" ht="16.5" customHeight="1">
      <c r="A11" s="44" t="s">
        <v>33</v>
      </c>
      <c r="B11" s="43">
        <v>232856</v>
      </c>
      <c r="C11" s="43">
        <v>197408</v>
      </c>
      <c r="D11" s="43">
        <v>265560</v>
      </c>
      <c r="E11" s="43">
        <v>133931</v>
      </c>
      <c r="F11" s="43">
        <v>159973</v>
      </c>
      <c r="G11" s="43">
        <v>188205</v>
      </c>
      <c r="H11" s="43">
        <v>215494</v>
      </c>
      <c r="I11" s="43">
        <v>265220</v>
      </c>
      <c r="J11" s="43">
        <v>82961</v>
      </c>
      <c r="K11" s="38">
        <f>SUM(B11:J11)</f>
        <v>1741608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1.348998446537614</v>
      </c>
      <c r="C15" s="39">
        <v>1.388790773956523</v>
      </c>
      <c r="D15" s="39">
        <v>1.08771532131185</v>
      </c>
      <c r="E15" s="39">
        <v>1.453137219237351</v>
      </c>
      <c r="F15" s="39">
        <v>1.233050230258074</v>
      </c>
      <c r="G15" s="39">
        <v>1.186155908921014</v>
      </c>
      <c r="H15" s="39">
        <v>1.161682619970157</v>
      </c>
      <c r="I15" s="39">
        <v>1.218320915715312</v>
      </c>
      <c r="J15" s="39">
        <v>1.333717728451767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1155521.9</v>
      </c>
      <c r="C17" s="36">
        <f aca="true" t="shared" si="2" ref="C17:J17">C18+C19+C20+C21+C22+C23+C24</f>
        <v>1117915</v>
      </c>
      <c r="D17" s="36">
        <f t="shared" si="2"/>
        <v>1272374.3599999999</v>
      </c>
      <c r="E17" s="36">
        <f t="shared" si="2"/>
        <v>763524.73</v>
      </c>
      <c r="F17" s="36">
        <f t="shared" si="2"/>
        <v>815248.26</v>
      </c>
      <c r="G17" s="36">
        <f t="shared" si="2"/>
        <v>899689.51</v>
      </c>
      <c r="H17" s="36">
        <f t="shared" si="2"/>
        <v>803029.65</v>
      </c>
      <c r="I17" s="36">
        <f t="shared" si="2"/>
        <v>1090503.24</v>
      </c>
      <c r="J17" s="36">
        <f t="shared" si="2"/>
        <v>403936.33999999997</v>
      </c>
      <c r="K17" s="36">
        <f aca="true" t="shared" si="3" ref="K17:K24">SUM(B17:J17)</f>
        <v>8321742.99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832399.88</v>
      </c>
      <c r="C18" s="30">
        <f t="shared" si="4"/>
        <v>782413.76</v>
      </c>
      <c r="D18" s="30">
        <f t="shared" si="4"/>
        <v>1148946.33</v>
      </c>
      <c r="E18" s="30">
        <f t="shared" si="4"/>
        <v>509703.25</v>
      </c>
      <c r="F18" s="30">
        <f t="shared" si="4"/>
        <v>643004.67</v>
      </c>
      <c r="G18" s="30">
        <f t="shared" si="4"/>
        <v>742061.35</v>
      </c>
      <c r="H18" s="30">
        <f t="shared" si="4"/>
        <v>672165.45</v>
      </c>
      <c r="I18" s="30">
        <f t="shared" si="4"/>
        <v>858875.06</v>
      </c>
      <c r="J18" s="30">
        <f t="shared" si="4"/>
        <v>296094.17</v>
      </c>
      <c r="K18" s="30">
        <f t="shared" si="3"/>
        <v>6485663.92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290506.27</v>
      </c>
      <c r="C19" s="30">
        <f t="shared" si="5"/>
        <v>304195.25</v>
      </c>
      <c r="D19" s="30">
        <f t="shared" si="5"/>
        <v>100780.2</v>
      </c>
      <c r="E19" s="30">
        <f t="shared" si="5"/>
        <v>230965.51</v>
      </c>
      <c r="F19" s="30">
        <f t="shared" si="5"/>
        <v>149852.39</v>
      </c>
      <c r="G19" s="30">
        <f t="shared" si="5"/>
        <v>138139.11</v>
      </c>
      <c r="H19" s="30">
        <f t="shared" si="5"/>
        <v>108677.47</v>
      </c>
      <c r="I19" s="30">
        <f t="shared" si="5"/>
        <v>187510.39</v>
      </c>
      <c r="J19" s="30">
        <f t="shared" si="5"/>
        <v>98811.87</v>
      </c>
      <c r="K19" s="30">
        <f t="shared" si="3"/>
        <v>1609438.46</v>
      </c>
      <c r="L19"/>
      <c r="M19"/>
      <c r="N19"/>
    </row>
    <row r="20" spans="1:14" ht="16.5" customHeight="1">
      <c r="A20" s="18" t="s">
        <v>28</v>
      </c>
      <c r="B20" s="30">
        <v>31274.52</v>
      </c>
      <c r="C20" s="30">
        <v>28623.53</v>
      </c>
      <c r="D20" s="30">
        <v>20790.39</v>
      </c>
      <c r="E20" s="30">
        <v>20173.51</v>
      </c>
      <c r="F20" s="30">
        <v>21049.97</v>
      </c>
      <c r="G20" s="30">
        <v>18476.56</v>
      </c>
      <c r="H20" s="30">
        <v>23228.17</v>
      </c>
      <c r="I20" s="30">
        <v>41435.33</v>
      </c>
      <c r="J20" s="30">
        <v>10947.46</v>
      </c>
      <c r="K20" s="30">
        <f t="shared" si="3"/>
        <v>215999.44000000003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-102.71</v>
      </c>
      <c r="I23" s="30">
        <v>0</v>
      </c>
      <c r="J23" s="30">
        <v>0</v>
      </c>
      <c r="K23" s="30">
        <f t="shared" si="3"/>
        <v>-431.45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-111520.2</v>
      </c>
      <c r="C27" s="30">
        <f t="shared" si="6"/>
        <v>-72460.37</v>
      </c>
      <c r="D27" s="30">
        <f t="shared" si="6"/>
        <v>-104770.35</v>
      </c>
      <c r="E27" s="30">
        <f t="shared" si="6"/>
        <v>-96298.84</v>
      </c>
      <c r="F27" s="30">
        <f t="shared" si="6"/>
        <v>-48950</v>
      </c>
      <c r="G27" s="30">
        <f t="shared" si="6"/>
        <v>-93055.32999999999</v>
      </c>
      <c r="H27" s="30">
        <f t="shared" si="6"/>
        <v>-40686.83</v>
      </c>
      <c r="I27" s="30">
        <f t="shared" si="6"/>
        <v>-88297.55000000002</v>
      </c>
      <c r="J27" s="30">
        <f t="shared" si="6"/>
        <v>-22388.68</v>
      </c>
      <c r="K27" s="30">
        <f aca="true" t="shared" si="7" ref="K27:K35">SUM(B27:J27)</f>
        <v>-678428.15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-111520.2</v>
      </c>
      <c r="C28" s="30">
        <f t="shared" si="8"/>
        <v>-72460.37</v>
      </c>
      <c r="D28" s="30">
        <f t="shared" si="8"/>
        <v>-86273.75</v>
      </c>
      <c r="E28" s="30">
        <f t="shared" si="8"/>
        <v>-96298.84</v>
      </c>
      <c r="F28" s="30">
        <f t="shared" si="8"/>
        <v>-48950</v>
      </c>
      <c r="G28" s="30">
        <f t="shared" si="8"/>
        <v>-93055.32999999999</v>
      </c>
      <c r="H28" s="30">
        <f t="shared" si="8"/>
        <v>-40686.83</v>
      </c>
      <c r="I28" s="30">
        <f t="shared" si="8"/>
        <v>-88297.55000000002</v>
      </c>
      <c r="J28" s="30">
        <f t="shared" si="8"/>
        <v>-17034.010000000002</v>
      </c>
      <c r="K28" s="30">
        <f t="shared" si="7"/>
        <v>-654576.88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-66484</v>
      </c>
      <c r="C29" s="30">
        <f aca="true" t="shared" si="9" ref="C29:J29">-ROUND((C9)*$E$3,2)</f>
        <v>-65718.4</v>
      </c>
      <c r="D29" s="30">
        <f t="shared" si="9"/>
        <v>-70136</v>
      </c>
      <c r="E29" s="30">
        <f t="shared" si="9"/>
        <v>-41676.8</v>
      </c>
      <c r="F29" s="30">
        <f t="shared" si="9"/>
        <v>-48950</v>
      </c>
      <c r="G29" s="30">
        <f t="shared" si="9"/>
        <v>-31235.6</v>
      </c>
      <c r="H29" s="30">
        <f t="shared" si="9"/>
        <v>-28327.2</v>
      </c>
      <c r="I29" s="30">
        <f t="shared" si="9"/>
        <v>-69009.6</v>
      </c>
      <c r="J29" s="30">
        <f t="shared" si="9"/>
        <v>-11083.6</v>
      </c>
      <c r="K29" s="30">
        <f t="shared" si="7"/>
        <v>-432621.19999999995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-1201.2</v>
      </c>
      <c r="C31" s="30">
        <v>-338.8</v>
      </c>
      <c r="D31" s="30">
        <v>-677.6</v>
      </c>
      <c r="E31" s="30">
        <v>-484</v>
      </c>
      <c r="F31" s="26">
        <v>0</v>
      </c>
      <c r="G31" s="30">
        <v>-391.6</v>
      </c>
      <c r="H31" s="30">
        <v>-148.92</v>
      </c>
      <c r="I31" s="30">
        <v>-232.41</v>
      </c>
      <c r="J31" s="30">
        <v>-71.7</v>
      </c>
      <c r="K31" s="30">
        <f t="shared" si="7"/>
        <v>-3546.2299999999996</v>
      </c>
      <c r="L31"/>
      <c r="M31"/>
      <c r="N31"/>
    </row>
    <row r="32" spans="1:14" ht="16.5" customHeight="1">
      <c r="A32" s="25" t="s">
        <v>21</v>
      </c>
      <c r="B32" s="30">
        <v>-43835</v>
      </c>
      <c r="C32" s="30">
        <v>-6403.17</v>
      </c>
      <c r="D32" s="30">
        <v>-15460.15</v>
      </c>
      <c r="E32" s="30">
        <v>-54138.04</v>
      </c>
      <c r="F32" s="26">
        <v>0</v>
      </c>
      <c r="G32" s="30">
        <v>-61428.13</v>
      </c>
      <c r="H32" s="30">
        <v>-12210.71</v>
      </c>
      <c r="I32" s="30">
        <v>-19055.54</v>
      </c>
      <c r="J32" s="30">
        <v>-5878.71</v>
      </c>
      <c r="K32" s="30">
        <f t="shared" si="7"/>
        <v>-218409.44999999998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1044001.7</v>
      </c>
      <c r="C47" s="27">
        <f aca="true" t="shared" si="11" ref="C47:J47">IF(C17+C27+C48&lt;0,0,C17+C27+C48)</f>
        <v>1045454.63</v>
      </c>
      <c r="D47" s="27">
        <f t="shared" si="11"/>
        <v>1167604.0099999998</v>
      </c>
      <c r="E47" s="27">
        <f t="shared" si="11"/>
        <v>667225.89</v>
      </c>
      <c r="F47" s="27">
        <f t="shared" si="11"/>
        <v>766298.26</v>
      </c>
      <c r="G47" s="27">
        <f t="shared" si="11"/>
        <v>806634.18</v>
      </c>
      <c r="H47" s="27">
        <f t="shared" si="11"/>
        <v>762342.8200000001</v>
      </c>
      <c r="I47" s="27">
        <f t="shared" si="11"/>
        <v>1002205.69</v>
      </c>
      <c r="J47" s="27">
        <f t="shared" si="11"/>
        <v>381547.66</v>
      </c>
      <c r="K47" s="20">
        <f>SUM(B47:J47)</f>
        <v>7643314.84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1044001.69</v>
      </c>
      <c r="C53" s="10">
        <f t="shared" si="13"/>
        <v>1045454.63</v>
      </c>
      <c r="D53" s="10">
        <f t="shared" si="13"/>
        <v>1167604.01</v>
      </c>
      <c r="E53" s="10">
        <f t="shared" si="13"/>
        <v>667225.89</v>
      </c>
      <c r="F53" s="10">
        <f t="shared" si="13"/>
        <v>766298.27</v>
      </c>
      <c r="G53" s="10">
        <f t="shared" si="13"/>
        <v>806634.17</v>
      </c>
      <c r="H53" s="10">
        <f t="shared" si="13"/>
        <v>762342.82</v>
      </c>
      <c r="I53" s="10">
        <f>SUM(I54:I66)</f>
        <v>1002205.7</v>
      </c>
      <c r="J53" s="10">
        <f t="shared" si="13"/>
        <v>381547.66</v>
      </c>
      <c r="K53" s="5">
        <f>SUM(K54:K66)</f>
        <v>7643314.840000001</v>
      </c>
      <c r="L53" s="9"/>
    </row>
    <row r="54" spans="1:11" ht="16.5" customHeight="1">
      <c r="A54" s="7" t="s">
        <v>60</v>
      </c>
      <c r="B54" s="8">
        <v>912353.08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912353.08</v>
      </c>
    </row>
    <row r="55" spans="1:11" ht="16.5" customHeight="1">
      <c r="A55" s="7" t="s">
        <v>61</v>
      </c>
      <c r="B55" s="8">
        <v>131648.61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131648.61</v>
      </c>
    </row>
    <row r="56" spans="1:11" ht="16.5" customHeight="1">
      <c r="A56" s="7" t="s">
        <v>4</v>
      </c>
      <c r="B56" s="6">
        <v>0</v>
      </c>
      <c r="C56" s="8">
        <v>1045454.63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1045454.63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1167604.01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1167604.01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667225.89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667225.89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766298.27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766298.27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806634.17</v>
      </c>
      <c r="H60" s="6">
        <v>0</v>
      </c>
      <c r="I60" s="6">
        <v>0</v>
      </c>
      <c r="J60" s="6">
        <v>0</v>
      </c>
      <c r="K60" s="5">
        <f t="shared" si="14"/>
        <v>806634.17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762342.82</v>
      </c>
      <c r="I61" s="6">
        <v>0</v>
      </c>
      <c r="J61" s="6">
        <v>0</v>
      </c>
      <c r="K61" s="5">
        <f t="shared" si="14"/>
        <v>762342.82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362698.24</v>
      </c>
      <c r="J63" s="6">
        <v>0</v>
      </c>
      <c r="K63" s="5">
        <f t="shared" si="14"/>
        <v>362698.24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639507.46</v>
      </c>
      <c r="J64" s="6">
        <v>0</v>
      </c>
      <c r="K64" s="5">
        <f t="shared" si="14"/>
        <v>639507.46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381547.66</v>
      </c>
      <c r="K65" s="5">
        <f t="shared" si="14"/>
        <v>381547.66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2021-07-14T19:27:57Z</dcterms:modified>
  <cp:category/>
  <cp:version/>
  <cp:contentType/>
  <cp:contentStatus/>
</cp:coreProperties>
</file>