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<sst xmlns="http://schemas.openxmlformats.org/spreadsheetml/2006/main" count="74" uniqueCount="73">
  <si>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</si>
  <si>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</si>
  <si>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</si>
  <si>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</si>
  <si>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</si>
  <si>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</si>
  <si>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</si>
  <si>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</si>
  <si>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</si>
  <si>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</si>
  <si>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</si>
  <si>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</si>
  <si>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</si>
  <si>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</si>
  <si>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</si>
  <si>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</si>
  <si>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</si>
  <si>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</si>
  <si>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</si>
  <si>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</si>
  <si>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</si>
  <si>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</si>
  <si>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</si>
  <si>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</si>
  <si>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</si>
  <si>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</si>
  <si>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</si>
  <si>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</si>
  <si>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</si>
  <si>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</si>
  <si>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</si>
  <si>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</si>
  <si>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</si>
  <si>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</si>
  <si>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</si>
  <si>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</si>
  <si>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</si>
  <si>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</si>
  <si>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</si>
  <si>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</si>
  <si>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</si>
  <si>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</si>
  <si>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</si>
  <si>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</si>
  <si>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</si>
  <si>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</si>
  <si>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</si>
  <si>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</si>
  <si>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</si>
  <si>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</si>
  <si>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</si>
  <si>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</si>
  <si>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</si>
  <si>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</si>
  <si>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</si>
  <si>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</si>
  <si>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</si>
  <si>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</si>
  <si>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</si>
  <si>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</si>
  <si>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</si>
  <si>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</si>
  <si>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</si>
  <si>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</si>
  <si>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</si>
  <si>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</si>
  <si>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</si>
  <si>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</si>
  <si>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</si>
  <si>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</si>
  <si>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</si>
  <si>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</si>
  <si>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06/07/21 - VENCIMENTO 14/07/21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</si>
</sst>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242803</v>
      </c>
      <c r="C7" s="47">
        <f t="shared" si="0"/>
        <v>209584</v>
      </c>
      <c r="D7" s="47">
        <f t="shared" si="0"/>
        <v>276067</v>
      </c>
      <c r="E7" s="47">
        <f t="shared" si="0"/>
        <v>140645</v>
      </c>
      <c r="F7" s="47">
        <f t="shared" si="0"/>
        <v>167156</v>
      </c>
      <c r="G7" s="47">
        <f t="shared" si="0"/>
        <v>190902</v>
      </c>
      <c r="H7" s="47">
        <f t="shared" si="0"/>
        <v>216459</v>
      </c>
      <c r="I7" s="47">
        <f t="shared" si="0"/>
        <v>275221</v>
      </c>
      <c r="J7" s="47">
        <f t="shared" si="0"/>
        <v>83935</v>
      </c>
      <c r="K7" s="47">
        <f t="shared" si="0"/>
        <v>1802772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15086</v>
      </c>
      <c r="C8" s="45">
        <f t="shared" si="1"/>
        <v>14746</v>
      </c>
      <c r="D8" s="45">
        <f t="shared" si="1"/>
        <v>15810</v>
      </c>
      <c r="E8" s="45">
        <f t="shared" si="1"/>
        <v>9467</v>
      </c>
      <c r="F8" s="45">
        <f t="shared" si="1"/>
        <v>10801</v>
      </c>
      <c r="G8" s="45">
        <f t="shared" si="1"/>
        <v>6993</v>
      </c>
      <c r="H8" s="45">
        <f t="shared" si="1"/>
        <v>6212</v>
      </c>
      <c r="I8" s="45">
        <f t="shared" si="1"/>
        <v>15387</v>
      </c>
      <c r="J8" s="45">
        <f t="shared" si="1"/>
        <v>2352</v>
      </c>
      <c r="K8" s="38">
        <f>SUM(B8:J8)</f>
        <v>96854</v>
      </c>
      <c r="L8"/>
      <c r="M8"/>
      <c r="N8"/>
    </row>
    <row r="9" spans="1:14" ht="16.5" customHeight="1">
      <c r="A9" s="22" t="s">
        <v>35</v>
      </c>
      <c r="B9" s="45">
        <v>15065</v>
      </c>
      <c r="C9" s="45">
        <v>14739</v>
      </c>
      <c r="D9" s="45">
        <v>15807</v>
      </c>
      <c r="E9" s="45">
        <v>9416</v>
      </c>
      <c r="F9" s="45">
        <v>10791</v>
      </c>
      <c r="G9" s="45">
        <v>6992</v>
      </c>
      <c r="H9" s="45">
        <v>6212</v>
      </c>
      <c r="I9" s="45">
        <v>15359</v>
      </c>
      <c r="J9" s="45">
        <v>2352</v>
      </c>
      <c r="K9" s="38">
        <f>SUM(B9:J9)</f>
        <v>96733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7</v>
      </c>
      <c r="D10" s="45">
        <v>3</v>
      </c>
      <c r="E10" s="45">
        <v>51</v>
      </c>
      <c r="F10" s="45">
        <v>10</v>
      </c>
      <c r="G10" s="45">
        <v>1</v>
      </c>
      <c r="H10" s="45">
        <v>0</v>
      </c>
      <c r="I10" s="45">
        <v>28</v>
      </c>
      <c r="J10" s="45">
        <v>0</v>
      </c>
      <c r="K10" s="38">
        <f>SUM(B10:J10)</f>
        <v>121</v>
      </c>
      <c r="L10"/>
      <c r="M10"/>
      <c r="N10"/>
    </row>
    <row r="11" spans="1:14" ht="16.5" customHeight="1">
      <c r="A11" s="44" t="s">
        <v>33</v>
      </c>
      <c r="B11" s="43">
        <v>227717</v>
      </c>
      <c r="C11" s="43">
        <v>194838</v>
      </c>
      <c r="D11" s="43">
        <v>260257</v>
      </c>
      <c r="E11" s="43">
        <v>131178</v>
      </c>
      <c r="F11" s="43">
        <v>156355</v>
      </c>
      <c r="G11" s="43">
        <v>183909</v>
      </c>
      <c r="H11" s="43">
        <v>210247</v>
      </c>
      <c r="I11" s="43">
        <v>259834</v>
      </c>
      <c r="J11" s="43">
        <v>81583</v>
      </c>
      <c r="K11" s="38">
        <f>SUM(B11:J11)</f>
        <v>1705918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1.371224605365402</v>
      </c>
      <c r="C15" s="39">
        <v>1.401918808878474</v>
      </c>
      <c r="D15" s="39">
        <v>1.10216595526756</v>
      </c>
      <c r="E15" s="39">
        <v>1.481007885684515</v>
      </c>
      <c r="F15" s="39">
        <v>1.25419694006019</v>
      </c>
      <c r="G15" s="39">
        <v>1.209022760892473</v>
      </c>
      <c r="H15" s="39">
        <v>1.1861643274185</v>
      </c>
      <c r="I15" s="39">
        <v>1.241772116836645</v>
      </c>
      <c r="J15" s="39">
        <v>1.355386409714021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1149493.3699999999</v>
      </c>
      <c r="C17" s="36">
        <f aca="true" t="shared" si="2" ref="C17:J17">C18+C19+C20+C21+C22+C23+C24</f>
        <v>1113858.07</v>
      </c>
      <c r="D17" s="36">
        <f t="shared" si="2"/>
        <v>1264001.91</v>
      </c>
      <c r="E17" s="36">
        <f t="shared" si="2"/>
        <v>762981.47</v>
      </c>
      <c r="F17" s="36">
        <f t="shared" si="2"/>
        <v>810469.57</v>
      </c>
      <c r="G17" s="36">
        <f t="shared" si="2"/>
        <v>896183.25</v>
      </c>
      <c r="H17" s="36">
        <f t="shared" si="2"/>
        <v>799250.81</v>
      </c>
      <c r="I17" s="36">
        <f t="shared" si="2"/>
        <v>1088640.55</v>
      </c>
      <c r="J17" s="36">
        <f t="shared" si="2"/>
        <v>403081.18999999994</v>
      </c>
      <c r="K17" s="36">
        <f aca="true" t="shared" si="3" ref="K17:K24">SUM(B17:J17)</f>
        <v>8287960.1899999995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814992.55</v>
      </c>
      <c r="C18" s="30">
        <f t="shared" si="4"/>
        <v>772233.21</v>
      </c>
      <c r="D18" s="30">
        <f t="shared" si="4"/>
        <v>1126767.46</v>
      </c>
      <c r="E18" s="30">
        <f t="shared" si="4"/>
        <v>499767.94</v>
      </c>
      <c r="F18" s="30">
        <f t="shared" si="4"/>
        <v>628138.82</v>
      </c>
      <c r="G18" s="30">
        <f t="shared" si="4"/>
        <v>725332.15</v>
      </c>
      <c r="H18" s="30">
        <f t="shared" si="4"/>
        <v>655589.37</v>
      </c>
      <c r="I18" s="30">
        <f t="shared" si="4"/>
        <v>841433.16</v>
      </c>
      <c r="J18" s="30">
        <f t="shared" si="4"/>
        <v>290742.45</v>
      </c>
      <c r="K18" s="30">
        <f t="shared" si="3"/>
        <v>6354997.11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302545.29</v>
      </c>
      <c r="C19" s="30">
        <f t="shared" si="5"/>
        <v>310375.05</v>
      </c>
      <c r="D19" s="30">
        <f t="shared" si="5"/>
        <v>115117.27</v>
      </c>
      <c r="E19" s="30">
        <f t="shared" si="5"/>
        <v>240392.32</v>
      </c>
      <c r="F19" s="30">
        <f t="shared" si="5"/>
        <v>159670.97</v>
      </c>
      <c r="G19" s="30">
        <f t="shared" si="5"/>
        <v>151610.93</v>
      </c>
      <c r="H19" s="30">
        <f t="shared" si="5"/>
        <v>122047.35</v>
      </c>
      <c r="I19" s="30">
        <f t="shared" si="5"/>
        <v>203435.08</v>
      </c>
      <c r="J19" s="30">
        <f t="shared" si="5"/>
        <v>103325.92</v>
      </c>
      <c r="K19" s="30">
        <f t="shared" si="3"/>
        <v>1708520.18</v>
      </c>
      <c r="L19"/>
      <c r="M19"/>
      <c r="N19"/>
    </row>
    <row r="20" spans="1:14" ht="16.5" customHeight="1">
      <c r="A20" s="18" t="s">
        <v>28</v>
      </c>
      <c r="B20" s="30">
        <v>30720.4</v>
      </c>
      <c r="C20" s="30">
        <v>28567.35</v>
      </c>
      <c r="D20" s="30">
        <v>20608.91</v>
      </c>
      <c r="E20" s="30">
        <v>20138.75</v>
      </c>
      <c r="F20" s="30">
        <v>21318.55</v>
      </c>
      <c r="G20" s="30">
        <v>18118.1</v>
      </c>
      <c r="H20" s="30">
        <v>22655.53</v>
      </c>
      <c r="I20" s="30">
        <v>41089.85</v>
      </c>
      <c r="J20" s="30">
        <v>10929.98</v>
      </c>
      <c r="K20" s="30">
        <f t="shared" si="3"/>
        <v>214147.42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-349.17</v>
      </c>
      <c r="E23" s="30">
        <v>0</v>
      </c>
      <c r="F23" s="30">
        <v>0</v>
      </c>
      <c r="G23" s="30">
        <v>-219.16</v>
      </c>
      <c r="H23" s="30">
        <v>-102.71</v>
      </c>
      <c r="I23" s="30">
        <v>0</v>
      </c>
      <c r="J23" s="30">
        <v>0</v>
      </c>
      <c r="K23" s="30">
        <f t="shared" si="3"/>
        <v>-777.14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-126582.29999999999</v>
      </c>
      <c r="C27" s="30">
        <f t="shared" si="6"/>
        <v>-72865.53</v>
      </c>
      <c r="D27" s="30">
        <f t="shared" si="6"/>
        <v>-108467.85</v>
      </c>
      <c r="E27" s="30">
        <f t="shared" si="6"/>
        <v>-107042.54000000001</v>
      </c>
      <c r="F27" s="30">
        <f t="shared" si="6"/>
        <v>-47480.4</v>
      </c>
      <c r="G27" s="30">
        <f t="shared" si="6"/>
        <v>-96138.89</v>
      </c>
      <c r="H27" s="30">
        <f t="shared" si="6"/>
        <v>-42711.62</v>
      </c>
      <c r="I27" s="30">
        <f t="shared" si="6"/>
        <v>-91579.18</v>
      </c>
      <c r="J27" s="30">
        <f t="shared" si="6"/>
        <v>-23107.440000000002</v>
      </c>
      <c r="K27" s="30">
        <f aca="true" t="shared" si="7" ref="K27:K35">SUM(B27:J27)</f>
        <v>-715975.75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-126582.29999999999</v>
      </c>
      <c r="C28" s="30">
        <f t="shared" si="8"/>
        <v>-72865.53</v>
      </c>
      <c r="D28" s="30">
        <f t="shared" si="8"/>
        <v>-89971.25</v>
      </c>
      <c r="E28" s="30">
        <f t="shared" si="8"/>
        <v>-107042.54000000001</v>
      </c>
      <c r="F28" s="30">
        <f t="shared" si="8"/>
        <v>-47480.4</v>
      </c>
      <c r="G28" s="30">
        <f t="shared" si="8"/>
        <v>-96138.89</v>
      </c>
      <c r="H28" s="30">
        <f t="shared" si="8"/>
        <v>-42711.62</v>
      </c>
      <c r="I28" s="30">
        <f t="shared" si="8"/>
        <v>-91579.18</v>
      </c>
      <c r="J28" s="30">
        <f t="shared" si="8"/>
        <v>-17752.77</v>
      </c>
      <c r="K28" s="30">
        <f t="shared" si="7"/>
        <v>-692124.48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-66286</v>
      </c>
      <c r="C29" s="30">
        <f aca="true" t="shared" si="9" ref="C29:J29">-ROUND((C9)*$E$3,2)</f>
        <v>-64851.6</v>
      </c>
      <c r="D29" s="30">
        <f t="shared" si="9"/>
        <v>-69550.8</v>
      </c>
      <c r="E29" s="30">
        <f t="shared" si="9"/>
        <v>-41430.4</v>
      </c>
      <c r="F29" s="30">
        <f t="shared" si="9"/>
        <v>-47480.4</v>
      </c>
      <c r="G29" s="30">
        <f t="shared" si="9"/>
        <v>-30764.8</v>
      </c>
      <c r="H29" s="30">
        <f t="shared" si="9"/>
        <v>-27332.8</v>
      </c>
      <c r="I29" s="30">
        <f t="shared" si="9"/>
        <v>-67579.6</v>
      </c>
      <c r="J29" s="30">
        <f t="shared" si="9"/>
        <v>-10348.8</v>
      </c>
      <c r="K29" s="30">
        <f t="shared" si="7"/>
        <v>-425625.2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-1170.4</v>
      </c>
      <c r="C31" s="30">
        <v>-431.2</v>
      </c>
      <c r="D31" s="30">
        <v>-422.4</v>
      </c>
      <c r="E31" s="30">
        <v>-545.6</v>
      </c>
      <c r="F31" s="26">
        <v>0</v>
      </c>
      <c r="G31" s="30">
        <v>-400.4</v>
      </c>
      <c r="H31" s="30">
        <v>-115.83</v>
      </c>
      <c r="I31" s="30">
        <v>-180.76</v>
      </c>
      <c r="J31" s="30">
        <v>-55.77</v>
      </c>
      <c r="K31" s="30">
        <f t="shared" si="7"/>
        <v>-3322.36</v>
      </c>
      <c r="L31"/>
      <c r="M31"/>
      <c r="N31"/>
    </row>
    <row r="32" spans="1:14" ht="16.5" customHeight="1">
      <c r="A32" s="25" t="s">
        <v>21</v>
      </c>
      <c r="B32" s="30">
        <v>-59125.9</v>
      </c>
      <c r="C32" s="30">
        <v>-7582.73</v>
      </c>
      <c r="D32" s="30">
        <v>-19998.05</v>
      </c>
      <c r="E32" s="30">
        <v>-65066.54</v>
      </c>
      <c r="F32" s="26">
        <v>0</v>
      </c>
      <c r="G32" s="30">
        <v>-64973.69</v>
      </c>
      <c r="H32" s="30">
        <v>-15262.99</v>
      </c>
      <c r="I32" s="30">
        <v>-23818.82</v>
      </c>
      <c r="J32" s="30">
        <v>-7348.2</v>
      </c>
      <c r="K32" s="30">
        <f t="shared" si="7"/>
        <v>-263176.92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1022911.0699999998</v>
      </c>
      <c r="C47" s="27">
        <f aca="true" t="shared" si="11" ref="C47:J47">IF(C17+C27+C48&lt;0,0,C17+C27+C48)</f>
        <v>1040992.54</v>
      </c>
      <c r="D47" s="27">
        <f t="shared" si="11"/>
        <v>1155534.0599999998</v>
      </c>
      <c r="E47" s="27">
        <f t="shared" si="11"/>
        <v>655938.9299999999</v>
      </c>
      <c r="F47" s="27">
        <f t="shared" si="11"/>
        <v>762989.1699999999</v>
      </c>
      <c r="G47" s="27">
        <f t="shared" si="11"/>
        <v>800044.36</v>
      </c>
      <c r="H47" s="27">
        <f t="shared" si="11"/>
        <v>756539.1900000001</v>
      </c>
      <c r="I47" s="27">
        <f t="shared" si="11"/>
        <v>997061.3700000001</v>
      </c>
      <c r="J47" s="27">
        <f t="shared" si="11"/>
        <v>379973.74999999994</v>
      </c>
      <c r="K47" s="20">
        <f>SUM(B47:J47)</f>
        <v>7571984.44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1022911.07</v>
      </c>
      <c r="C53" s="10">
        <f t="shared" si="13"/>
        <v>1040992.54</v>
      </c>
      <c r="D53" s="10">
        <f t="shared" si="13"/>
        <v>1155534.07</v>
      </c>
      <c r="E53" s="10">
        <f t="shared" si="13"/>
        <v>655938.94</v>
      </c>
      <c r="F53" s="10">
        <f t="shared" si="13"/>
        <v>762989.16</v>
      </c>
      <c r="G53" s="10">
        <f t="shared" si="13"/>
        <v>800044.36</v>
      </c>
      <c r="H53" s="10">
        <f t="shared" si="13"/>
        <v>756539.19</v>
      </c>
      <c r="I53" s="10">
        <f>SUM(I54:I66)</f>
        <v>997061.3700000001</v>
      </c>
      <c r="J53" s="10">
        <f t="shared" si="13"/>
        <v>379973.74</v>
      </c>
      <c r="K53" s="5">
        <f>SUM(K54:K66)</f>
        <v>7571984.4399999995</v>
      </c>
      <c r="L53" s="9"/>
    </row>
    <row r="54" spans="1:11" ht="16.5" customHeight="1">
      <c r="A54" s="7" t="s">
        <v>60</v>
      </c>
      <c r="B54" s="8">
        <v>893819.69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893819.69</v>
      </c>
    </row>
    <row r="55" spans="1:11" ht="16.5" customHeight="1">
      <c r="A55" s="7" t="s">
        <v>61</v>
      </c>
      <c r="B55" s="8">
        <v>129091.38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129091.38</v>
      </c>
    </row>
    <row r="56" spans="1:11" ht="16.5" customHeight="1">
      <c r="A56" s="7" t="s">
        <v>4</v>
      </c>
      <c r="B56" s="6">
        <v>0</v>
      </c>
      <c r="C56" s="8">
        <v>1040992.54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1040992.54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1155534.07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1155534.07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655938.94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655938.94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762989.16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762989.16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800044.36</v>
      </c>
      <c r="H60" s="6">
        <v>0</v>
      </c>
      <c r="I60" s="6">
        <v>0</v>
      </c>
      <c r="J60" s="6">
        <v>0</v>
      </c>
      <c r="K60" s="5">
        <f t="shared" si="14"/>
        <v>800044.36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756539.19</v>
      </c>
      <c r="I61" s="6">
        <v>0</v>
      </c>
      <c r="J61" s="6">
        <v>0</v>
      </c>
      <c r="K61" s="5">
        <f t="shared" si="14"/>
        <v>756539.19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362431.81</v>
      </c>
      <c r="J63" s="6">
        <v>0</v>
      </c>
      <c r="K63" s="5">
        <f t="shared" si="14"/>
        <v>362431.81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634629.56</v>
      </c>
      <c r="J64" s="6">
        <v>0</v>
      </c>
      <c r="K64" s="5">
        <f t="shared" si="14"/>
        <v>634629.56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379973.74</v>
      </c>
      <c r="K65" s="5">
        <f t="shared" si="14"/>
        <v>379973.74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2021-07-13T17:07:36Z</dcterms:modified>
  <cp:category/>
  <cp:version/>
  <cp:contentType/>
  <cp:contentStatus/>
</cp:coreProperties>
</file>