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<sst xmlns="http://schemas.openxmlformats.org/spreadsheetml/2006/main" count="74" uniqueCount="73">
  <si>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</si>
  <si>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</si>
  <si>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</si>
  <si>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</si>
  <si>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</si>
  <si>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</si>
  <si>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</si>
  <si>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</si>
  <si>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</si>
  <si>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</si>
  <si>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</si>
  <si>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</si>
  <si>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</si>
  <si>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</si>
  <si>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</si>
  <si>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</si>
  <si>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</si>
  <si>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</si>
  <si>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</si>
  <si>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</si>
  <si>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</si>
  <si>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</si>
  <si>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</si>
  <si>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</si>
  <si>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</si>
  <si>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</si>
  <si>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</si>
  <si>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</si>
  <si>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</si>
  <si>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</si>
  <si>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</si>
  <si>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</si>
  <si>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</si>
  <si>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</si>
  <si>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</si>
  <si>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</si>
  <si>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</si>
  <si>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</si>
  <si>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</si>
  <si>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</si>
  <si>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</si>
  <si>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</si>
  <si>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</si>
  <si>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</si>
  <si>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</si>
  <si>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</si>
  <si>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</si>
  <si>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</si>
  <si>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</si>
  <si>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</si>
  <si>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</si>
  <si>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</si>
  <si>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</si>
  <si>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</si>
  <si>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</si>
  <si>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</si>
  <si>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</si>
  <si>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</si>
  <si>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</si>
  <si>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</si>
  <si>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</si>
  <si>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</si>
  <si>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</si>
  <si>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</si>
  <si>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</si>
  <si>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</si>
  <si>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</si>
  <si>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</si>
  <si>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</si>
  <si>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</si>
  <si>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</si>
  <si>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</si>
  <si>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05/07/21 - VENCIMENTO 13/07/21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</si>
</sst>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234998</v>
      </c>
      <c r="C7" s="47">
        <f t="shared" si="0"/>
        <v>201200</v>
      </c>
      <c r="D7" s="47">
        <f t="shared" si="0"/>
        <v>266894</v>
      </c>
      <c r="E7" s="47">
        <f t="shared" si="0"/>
        <v>135308</v>
      </c>
      <c r="F7" s="47">
        <f t="shared" si="0"/>
        <v>161015</v>
      </c>
      <c r="G7" s="47">
        <f t="shared" si="0"/>
        <v>182672</v>
      </c>
      <c r="H7" s="47">
        <f t="shared" si="0"/>
        <v>205569</v>
      </c>
      <c r="I7" s="47">
        <f t="shared" si="0"/>
        <v>266327</v>
      </c>
      <c r="J7" s="47">
        <f t="shared" si="0"/>
        <v>81217</v>
      </c>
      <c r="K7" s="47">
        <f t="shared" si="0"/>
        <v>1735200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15070</v>
      </c>
      <c r="C8" s="45">
        <f t="shared" si="1"/>
        <v>14951</v>
      </c>
      <c r="D8" s="45">
        <f t="shared" si="1"/>
        <v>16470</v>
      </c>
      <c r="E8" s="45">
        <f t="shared" si="1"/>
        <v>9440</v>
      </c>
      <c r="F8" s="45">
        <f t="shared" si="1"/>
        <v>11155</v>
      </c>
      <c r="G8" s="45">
        <f t="shared" si="1"/>
        <v>6979</v>
      </c>
      <c r="H8" s="45">
        <f t="shared" si="1"/>
        <v>6199</v>
      </c>
      <c r="I8" s="45">
        <f t="shared" si="1"/>
        <v>15244</v>
      </c>
      <c r="J8" s="45">
        <f t="shared" si="1"/>
        <v>2538</v>
      </c>
      <c r="K8" s="38">
        <f>SUM(B8:J8)</f>
        <v>98046</v>
      </c>
      <c r="L8"/>
      <c r="M8"/>
      <c r="N8"/>
    </row>
    <row r="9" spans="1:14" ht="16.5" customHeight="1">
      <c r="A9" s="22" t="s">
        <v>35</v>
      </c>
      <c r="B9" s="45">
        <v>15055</v>
      </c>
      <c r="C9" s="45">
        <v>14948</v>
      </c>
      <c r="D9" s="45">
        <v>16465</v>
      </c>
      <c r="E9" s="45">
        <v>9386</v>
      </c>
      <c r="F9" s="45">
        <v>11133</v>
      </c>
      <c r="G9" s="45">
        <v>6976</v>
      </c>
      <c r="H9" s="45">
        <v>6199</v>
      </c>
      <c r="I9" s="45">
        <v>15215</v>
      </c>
      <c r="J9" s="45">
        <v>2538</v>
      </c>
      <c r="K9" s="38">
        <f>SUM(B9:J9)</f>
        <v>97915</v>
      </c>
      <c r="L9"/>
      <c r="M9"/>
      <c r="N9"/>
    </row>
    <row r="10" spans="1:14" ht="16.5" customHeight="1">
      <c r="A10" s="22" t="s">
        <v>34</v>
      </c>
      <c r="B10" s="45">
        <v>15</v>
      </c>
      <c r="C10" s="45">
        <v>3</v>
      </c>
      <c r="D10" s="45">
        <v>5</v>
      </c>
      <c r="E10" s="45">
        <v>54</v>
      </c>
      <c r="F10" s="45">
        <v>22</v>
      </c>
      <c r="G10" s="45">
        <v>3</v>
      </c>
      <c r="H10" s="45">
        <v>0</v>
      </c>
      <c r="I10" s="45">
        <v>29</v>
      </c>
      <c r="J10" s="45">
        <v>0</v>
      </c>
      <c r="K10" s="38">
        <f>SUM(B10:J10)</f>
        <v>131</v>
      </c>
      <c r="L10"/>
      <c r="M10"/>
      <c r="N10"/>
    </row>
    <row r="11" spans="1:14" ht="16.5" customHeight="1">
      <c r="A11" s="44" t="s">
        <v>33</v>
      </c>
      <c r="B11" s="43">
        <v>219928</v>
      </c>
      <c r="C11" s="43">
        <v>186249</v>
      </c>
      <c r="D11" s="43">
        <v>250424</v>
      </c>
      <c r="E11" s="43">
        <v>125868</v>
      </c>
      <c r="F11" s="43">
        <v>149860</v>
      </c>
      <c r="G11" s="43">
        <v>175693</v>
      </c>
      <c r="H11" s="43">
        <v>199370</v>
      </c>
      <c r="I11" s="43">
        <v>251083</v>
      </c>
      <c r="J11" s="43">
        <v>78679</v>
      </c>
      <c r="K11" s="38">
        <f>SUM(B11:J11)</f>
        <v>1637154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1.412135603270533</v>
      </c>
      <c r="C15" s="39">
        <v>1.451834812032318</v>
      </c>
      <c r="D15" s="39">
        <v>1.140961618304891</v>
      </c>
      <c r="E15" s="39">
        <v>1.522737739506438</v>
      </c>
      <c r="F15" s="39">
        <v>1.293969301107949</v>
      </c>
      <c r="G15" s="39">
        <v>1.246219645182134</v>
      </c>
      <c r="H15" s="39">
        <v>1.238321187653899</v>
      </c>
      <c r="I15" s="39">
        <v>1.27189447515455</v>
      </c>
      <c r="J15" s="39">
        <v>1.395077938321203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1146335.63</v>
      </c>
      <c r="C17" s="36">
        <f aca="true" t="shared" si="2" ref="C17:J17">C18+C19+C20+C21+C22+C23+C24</f>
        <v>1107751.3399999999</v>
      </c>
      <c r="D17" s="36">
        <f t="shared" si="2"/>
        <v>1264983.63</v>
      </c>
      <c r="E17" s="36">
        <f t="shared" si="2"/>
        <v>755007.35</v>
      </c>
      <c r="F17" s="36">
        <f t="shared" si="2"/>
        <v>805421.43</v>
      </c>
      <c r="G17" s="36">
        <f t="shared" si="2"/>
        <v>883732.14</v>
      </c>
      <c r="H17" s="36">
        <f t="shared" si="2"/>
        <v>792906.9</v>
      </c>
      <c r="I17" s="36">
        <f t="shared" si="2"/>
        <v>1079807.4000000001</v>
      </c>
      <c r="J17" s="36">
        <f t="shared" si="2"/>
        <v>401604.19</v>
      </c>
      <c r="K17" s="36">
        <f aca="true" t="shared" si="3" ref="K17:K24">SUM(B17:J17)</f>
        <v>8237550.01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788794.29</v>
      </c>
      <c r="C18" s="30">
        <f t="shared" si="4"/>
        <v>741341.52</v>
      </c>
      <c r="D18" s="30">
        <f t="shared" si="4"/>
        <v>1089327.86</v>
      </c>
      <c r="E18" s="30">
        <f t="shared" si="4"/>
        <v>480803.45</v>
      </c>
      <c r="F18" s="30">
        <f t="shared" si="4"/>
        <v>605062.17</v>
      </c>
      <c r="G18" s="30">
        <f t="shared" si="4"/>
        <v>694062.26</v>
      </c>
      <c r="H18" s="30">
        <f t="shared" si="4"/>
        <v>622606.83</v>
      </c>
      <c r="I18" s="30">
        <f t="shared" si="4"/>
        <v>814241.54</v>
      </c>
      <c r="J18" s="30">
        <f t="shared" si="4"/>
        <v>281327.57</v>
      </c>
      <c r="K18" s="30">
        <f t="shared" si="3"/>
        <v>6117567.49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325090.21</v>
      </c>
      <c r="C19" s="30">
        <f t="shared" si="5"/>
        <v>334963.91</v>
      </c>
      <c r="D19" s="30">
        <f t="shared" si="5"/>
        <v>153553.42</v>
      </c>
      <c r="E19" s="30">
        <f t="shared" si="5"/>
        <v>251334.11</v>
      </c>
      <c r="F19" s="30">
        <f t="shared" si="5"/>
        <v>177869.7</v>
      </c>
      <c r="G19" s="30">
        <f t="shared" si="5"/>
        <v>170891.76</v>
      </c>
      <c r="H19" s="30">
        <f t="shared" si="5"/>
        <v>148380.4</v>
      </c>
      <c r="I19" s="30">
        <f t="shared" si="5"/>
        <v>221387.78</v>
      </c>
      <c r="J19" s="30">
        <f t="shared" si="5"/>
        <v>111146.32</v>
      </c>
      <c r="K19" s="30">
        <f t="shared" si="3"/>
        <v>1894617.6099999999</v>
      </c>
      <c r="L19"/>
      <c r="M19"/>
      <c r="N19"/>
    </row>
    <row r="20" spans="1:14" ht="16.5" customHeight="1">
      <c r="A20" s="18" t="s">
        <v>28</v>
      </c>
      <c r="B20" s="30">
        <v>31109.9</v>
      </c>
      <c r="C20" s="30">
        <v>28763.45</v>
      </c>
      <c r="D20" s="30">
        <v>20244.91</v>
      </c>
      <c r="E20" s="30">
        <v>20187.33</v>
      </c>
      <c r="F20" s="30">
        <v>21148.33</v>
      </c>
      <c r="G20" s="30">
        <v>17984.79</v>
      </c>
      <c r="H20" s="30">
        <v>22858.4</v>
      </c>
      <c r="I20" s="30">
        <v>41495.62</v>
      </c>
      <c r="J20" s="30">
        <v>11047.46</v>
      </c>
      <c r="K20" s="30">
        <f t="shared" si="3"/>
        <v>214840.19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-2166.25</v>
      </c>
      <c r="E22" s="30">
        <v>0</v>
      </c>
      <c r="F22" s="30">
        <v>0</v>
      </c>
      <c r="G22" s="30">
        <v>0</v>
      </c>
      <c r="H22" s="30">
        <v>-3621.19</v>
      </c>
      <c r="I22" s="30">
        <v>0</v>
      </c>
      <c r="J22" s="30">
        <v>-3258.39</v>
      </c>
      <c r="K22" s="30">
        <f t="shared" si="3"/>
        <v>-9045.83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-547.9</v>
      </c>
      <c r="H23" s="30">
        <v>0</v>
      </c>
      <c r="I23" s="30">
        <v>0</v>
      </c>
      <c r="J23" s="30">
        <v>0</v>
      </c>
      <c r="K23" s="30">
        <f t="shared" si="3"/>
        <v>-547.9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-265488.78</v>
      </c>
      <c r="C27" s="30">
        <f t="shared" si="6"/>
        <v>-72819.79999999999</v>
      </c>
      <c r="D27" s="30">
        <f t="shared" si="6"/>
        <v>-143289.61000000002</v>
      </c>
      <c r="E27" s="30">
        <f t="shared" si="6"/>
        <v>-225434.57</v>
      </c>
      <c r="F27" s="30">
        <f t="shared" si="6"/>
        <v>-48985.2</v>
      </c>
      <c r="G27" s="30">
        <f t="shared" si="6"/>
        <v>-266973.86</v>
      </c>
      <c r="H27" s="30">
        <f t="shared" si="6"/>
        <v>-70780.8</v>
      </c>
      <c r="I27" s="30">
        <f t="shared" si="6"/>
        <v>-134838.53</v>
      </c>
      <c r="J27" s="30">
        <f t="shared" si="6"/>
        <v>-37466.95</v>
      </c>
      <c r="K27" s="30">
        <f aca="true" t="shared" si="7" ref="K27:K35">SUM(B27:J27)</f>
        <v>-1266078.0999999999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-265488.78</v>
      </c>
      <c r="C28" s="30">
        <f t="shared" si="8"/>
        <v>-72819.79999999999</v>
      </c>
      <c r="D28" s="30">
        <f t="shared" si="8"/>
        <v>-124793.01000000001</v>
      </c>
      <c r="E28" s="30">
        <f t="shared" si="8"/>
        <v>-225434.57</v>
      </c>
      <c r="F28" s="30">
        <f t="shared" si="8"/>
        <v>-48985.2</v>
      </c>
      <c r="G28" s="30">
        <f t="shared" si="8"/>
        <v>-266973.86</v>
      </c>
      <c r="H28" s="30">
        <f t="shared" si="8"/>
        <v>-70780.8</v>
      </c>
      <c r="I28" s="30">
        <f t="shared" si="8"/>
        <v>-134838.53</v>
      </c>
      <c r="J28" s="30">
        <f t="shared" si="8"/>
        <v>-32112.28</v>
      </c>
      <c r="K28" s="30">
        <f t="shared" si="7"/>
        <v>-1242226.83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-66242</v>
      </c>
      <c r="C29" s="30">
        <f aca="true" t="shared" si="9" ref="C29:J29">-ROUND((C9)*$E$3,2)</f>
        <v>-65771.2</v>
      </c>
      <c r="D29" s="30">
        <f t="shared" si="9"/>
        <v>-72446</v>
      </c>
      <c r="E29" s="30">
        <f t="shared" si="9"/>
        <v>-41298.4</v>
      </c>
      <c r="F29" s="30">
        <f t="shared" si="9"/>
        <v>-48985.2</v>
      </c>
      <c r="G29" s="30">
        <f t="shared" si="9"/>
        <v>-30694.4</v>
      </c>
      <c r="H29" s="30">
        <f t="shared" si="9"/>
        <v>-27275.6</v>
      </c>
      <c r="I29" s="30">
        <f t="shared" si="9"/>
        <v>-66946</v>
      </c>
      <c r="J29" s="30">
        <f t="shared" si="9"/>
        <v>-11167.2</v>
      </c>
      <c r="K29" s="30">
        <f t="shared" si="7"/>
        <v>-430826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-3018.4</v>
      </c>
      <c r="C31" s="30">
        <v>-554.4</v>
      </c>
      <c r="D31" s="30">
        <v>-1386</v>
      </c>
      <c r="E31" s="30">
        <v>-1232</v>
      </c>
      <c r="F31" s="26">
        <v>0</v>
      </c>
      <c r="G31" s="30">
        <v>-1108.8</v>
      </c>
      <c r="H31" s="30">
        <v>-239.94</v>
      </c>
      <c r="I31" s="30">
        <v>-374.44</v>
      </c>
      <c r="J31" s="30">
        <v>-115.51</v>
      </c>
      <c r="K31" s="30">
        <f t="shared" si="7"/>
        <v>-8029.49</v>
      </c>
      <c r="L31"/>
      <c r="M31"/>
      <c r="N31"/>
    </row>
    <row r="32" spans="1:14" ht="16.5" customHeight="1">
      <c r="A32" s="25" t="s">
        <v>21</v>
      </c>
      <c r="B32" s="30">
        <v>-196228.38</v>
      </c>
      <c r="C32" s="30">
        <v>-6494.2</v>
      </c>
      <c r="D32" s="30">
        <v>-50961.01</v>
      </c>
      <c r="E32" s="30">
        <v>-182904.17</v>
      </c>
      <c r="F32" s="26">
        <v>0</v>
      </c>
      <c r="G32" s="30">
        <v>-235170.66</v>
      </c>
      <c r="H32" s="30">
        <v>-43265.26</v>
      </c>
      <c r="I32" s="30">
        <v>-67518.09</v>
      </c>
      <c r="J32" s="30">
        <v>-20829.57</v>
      </c>
      <c r="K32" s="30">
        <f t="shared" si="7"/>
        <v>-803371.34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880846.8499999999</v>
      </c>
      <c r="C47" s="27">
        <f aca="true" t="shared" si="11" ref="C47:J47">IF(C17+C27+C48&lt;0,0,C17+C27+C48)</f>
        <v>1034931.5399999998</v>
      </c>
      <c r="D47" s="27">
        <f t="shared" si="11"/>
        <v>1121694.0199999998</v>
      </c>
      <c r="E47" s="27">
        <f t="shared" si="11"/>
        <v>529572.78</v>
      </c>
      <c r="F47" s="27">
        <f t="shared" si="11"/>
        <v>756436.2300000001</v>
      </c>
      <c r="G47" s="27">
        <f t="shared" si="11"/>
        <v>616758.28</v>
      </c>
      <c r="H47" s="27">
        <f t="shared" si="11"/>
        <v>722126.1</v>
      </c>
      <c r="I47" s="27">
        <f t="shared" si="11"/>
        <v>944968.8700000001</v>
      </c>
      <c r="J47" s="27">
        <f t="shared" si="11"/>
        <v>364137.24</v>
      </c>
      <c r="K47" s="20">
        <f>SUM(B47:J47)</f>
        <v>6971471.91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880846.85</v>
      </c>
      <c r="C53" s="10">
        <f t="shared" si="13"/>
        <v>1034931.54</v>
      </c>
      <c r="D53" s="10">
        <f t="shared" si="13"/>
        <v>1121694.01</v>
      </c>
      <c r="E53" s="10">
        <f t="shared" si="13"/>
        <v>529572.78</v>
      </c>
      <c r="F53" s="10">
        <f t="shared" si="13"/>
        <v>756436.23</v>
      </c>
      <c r="G53" s="10">
        <f t="shared" si="13"/>
        <v>616758.29</v>
      </c>
      <c r="H53" s="10">
        <f t="shared" si="13"/>
        <v>722126.1</v>
      </c>
      <c r="I53" s="10">
        <f>SUM(I54:I66)</f>
        <v>944968.86</v>
      </c>
      <c r="J53" s="10">
        <f t="shared" si="13"/>
        <v>364137.23</v>
      </c>
      <c r="K53" s="5">
        <f>SUM(K54:K66)</f>
        <v>6971471.890000001</v>
      </c>
      <c r="L53" s="9"/>
    </row>
    <row r="54" spans="1:11" ht="16.5" customHeight="1">
      <c r="A54" s="7" t="s">
        <v>60</v>
      </c>
      <c r="B54" s="8">
        <v>769860.15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769860.15</v>
      </c>
    </row>
    <row r="55" spans="1:11" ht="16.5" customHeight="1">
      <c r="A55" s="7" t="s">
        <v>61</v>
      </c>
      <c r="B55" s="8">
        <v>110986.7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110986.7</v>
      </c>
    </row>
    <row r="56" spans="1:11" ht="16.5" customHeight="1">
      <c r="A56" s="7" t="s">
        <v>4</v>
      </c>
      <c r="B56" s="6">
        <v>0</v>
      </c>
      <c r="C56" s="8">
        <v>1034931.54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1034931.54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1121694.01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1121694.01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529572.78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529572.78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756436.23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756436.23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616758.29</v>
      </c>
      <c r="H60" s="6">
        <v>0</v>
      </c>
      <c r="I60" s="6">
        <v>0</v>
      </c>
      <c r="J60" s="6">
        <v>0</v>
      </c>
      <c r="K60" s="5">
        <f t="shared" si="14"/>
        <v>616758.29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722126.1</v>
      </c>
      <c r="I61" s="6">
        <v>0</v>
      </c>
      <c r="J61" s="6">
        <v>0</v>
      </c>
      <c r="K61" s="5">
        <f t="shared" si="14"/>
        <v>722126.1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360411.12</v>
      </c>
      <c r="J63" s="6">
        <v>0</v>
      </c>
      <c r="K63" s="5">
        <f t="shared" si="14"/>
        <v>360411.12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584557.74</v>
      </c>
      <c r="J64" s="6">
        <v>0</v>
      </c>
      <c r="K64" s="5">
        <f t="shared" si="14"/>
        <v>584557.74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364137.23</v>
      </c>
      <c r="K65" s="5">
        <f t="shared" si="14"/>
        <v>364137.23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2021-07-12T18:18:46Z</dcterms:modified>
  <cp:category/>
  <cp:version/>
  <cp:contentType/>
  <cp:contentStatus/>
</cp:coreProperties>
</file>