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<sst xmlns="http://schemas.openxmlformats.org/spreadsheetml/2006/main" count="74" uniqueCount="73">
  <si>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</si>
  <si>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</si>
  <si>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</si>
  <si>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</si>
  <si>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</si>
  <si>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</si>
  <si>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</si>
  <si>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</si>
  <si>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</si>
  <si>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</si>
  <si>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</si>
  <si>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</si>
  <si>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</si>
  <si>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</si>
  <si>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</si>
  <si>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</si>
  <si>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</si>
  <si>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</si>
  <si>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</si>
  <si>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</si>
  <si>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</si>
  <si>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</si>
  <si>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</si>
  <si>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</si>
  <si>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</si>
  <si>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</si>
  <si>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</si>
  <si>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</si>
  <si>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</si>
  <si>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</si>
  <si>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</si>
  <si>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</si>
  <si>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</si>
  <si>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</si>
  <si>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</si>
  <si>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</si>
  <si>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</si>
  <si>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</si>
  <si>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</si>
  <si>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</si>
  <si>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</si>
  <si>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</si>
  <si>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</si>
  <si>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</si>
  <si>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</si>
  <si>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</si>
  <si>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</si>
  <si>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</si>
  <si>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</si>
  <si>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</si>
  <si>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</si>
  <si>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</si>
  <si>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</si>
  <si>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</si>
  <si>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</si>
  <si>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</si>
  <si>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</si>
  <si>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</si>
  <si>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</si>
  <si>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</si>
  <si>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</si>
  <si>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</si>
  <si>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</si>
  <si>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</si>
  <si>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</si>
  <si>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</si>
  <si>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</si>
  <si>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</si>
  <si>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</si>
  <si>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</si>
  <si>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</si>
  <si>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</si>
  <si>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04/07/21 - VENCIMENTO 12/07/21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</si>
</sst>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69169</v>
      </c>
      <c r="C7" s="47">
        <f t="shared" si="0"/>
        <v>53608</v>
      </c>
      <c r="D7" s="47">
        <f t="shared" si="0"/>
        <v>91495</v>
      </c>
      <c r="E7" s="47">
        <f t="shared" si="0"/>
        <v>37223</v>
      </c>
      <c r="F7" s="47">
        <f t="shared" si="0"/>
        <v>56530</v>
      </c>
      <c r="G7" s="47">
        <f t="shared" si="0"/>
        <v>61295</v>
      </c>
      <c r="H7" s="47">
        <f t="shared" si="0"/>
        <v>75034</v>
      </c>
      <c r="I7" s="47">
        <f t="shared" si="0"/>
        <v>90972</v>
      </c>
      <c r="J7" s="47">
        <f t="shared" si="0"/>
        <v>20403</v>
      </c>
      <c r="K7" s="47">
        <f t="shared" si="0"/>
        <v>555729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5706</v>
      </c>
      <c r="C8" s="45">
        <f t="shared" si="1"/>
        <v>5412</v>
      </c>
      <c r="D8" s="45">
        <f t="shared" si="1"/>
        <v>7581</v>
      </c>
      <c r="E8" s="45">
        <f t="shared" si="1"/>
        <v>3480</v>
      </c>
      <c r="F8" s="45">
        <f t="shared" si="1"/>
        <v>4506</v>
      </c>
      <c r="G8" s="45">
        <f t="shared" si="1"/>
        <v>3125</v>
      </c>
      <c r="H8" s="45">
        <f t="shared" si="1"/>
        <v>3215</v>
      </c>
      <c r="I8" s="45">
        <f t="shared" si="1"/>
        <v>6361</v>
      </c>
      <c r="J8" s="45">
        <f t="shared" si="1"/>
        <v>713</v>
      </c>
      <c r="K8" s="38">
        <f>SUM(B8:J8)</f>
        <v>40099</v>
      </c>
      <c r="L8"/>
      <c r="M8"/>
      <c r="N8"/>
    </row>
    <row r="9" spans="1:14" ht="16.5" customHeight="1">
      <c r="A9" s="22" t="s">
        <v>35</v>
      </c>
      <c r="B9" s="45">
        <v>5703</v>
      </c>
      <c r="C9" s="45">
        <v>5409</v>
      </c>
      <c r="D9" s="45">
        <v>7580</v>
      </c>
      <c r="E9" s="45">
        <v>3470</v>
      </c>
      <c r="F9" s="45">
        <v>4501</v>
      </c>
      <c r="G9" s="45">
        <v>3125</v>
      </c>
      <c r="H9" s="45">
        <v>3215</v>
      </c>
      <c r="I9" s="45">
        <v>6356</v>
      </c>
      <c r="J9" s="45">
        <v>713</v>
      </c>
      <c r="K9" s="38">
        <f>SUM(B9:J9)</f>
        <v>40072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3</v>
      </c>
      <c r="D10" s="45">
        <v>1</v>
      </c>
      <c r="E10" s="45">
        <v>10</v>
      </c>
      <c r="F10" s="45">
        <v>5</v>
      </c>
      <c r="G10" s="45">
        <v>0</v>
      </c>
      <c r="H10" s="45">
        <v>0</v>
      </c>
      <c r="I10" s="45">
        <v>5</v>
      </c>
      <c r="J10" s="45">
        <v>0</v>
      </c>
      <c r="K10" s="38">
        <f>SUM(B10:J10)</f>
        <v>27</v>
      </c>
      <c r="L10"/>
      <c r="M10"/>
      <c r="N10"/>
    </row>
    <row r="11" spans="1:14" ht="16.5" customHeight="1">
      <c r="A11" s="44" t="s">
        <v>33</v>
      </c>
      <c r="B11" s="43">
        <v>63463</v>
      </c>
      <c r="C11" s="43">
        <v>48196</v>
      </c>
      <c r="D11" s="43">
        <v>83914</v>
      </c>
      <c r="E11" s="43">
        <v>33743</v>
      </c>
      <c r="F11" s="43">
        <v>52024</v>
      </c>
      <c r="G11" s="43">
        <v>58170</v>
      </c>
      <c r="H11" s="43">
        <v>71819</v>
      </c>
      <c r="I11" s="43">
        <v>84611</v>
      </c>
      <c r="J11" s="43">
        <v>19690</v>
      </c>
      <c r="K11" s="38">
        <f>SUM(B11:J11)</f>
        <v>515630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1.303840208976032</v>
      </c>
      <c r="C15" s="39">
        <v>1.429407265703731</v>
      </c>
      <c r="D15" s="39">
        <v>1.071212659726646</v>
      </c>
      <c r="E15" s="39">
        <v>1.38741066572286</v>
      </c>
      <c r="F15" s="39">
        <v>1.232545979095669</v>
      </c>
      <c r="G15" s="39">
        <v>1.18470856986177</v>
      </c>
      <c r="H15" s="39">
        <v>1.163834452728868</v>
      </c>
      <c r="I15" s="39">
        <v>1.198053216760145</v>
      </c>
      <c r="J15" s="39">
        <v>1.271282770568234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316760.29</v>
      </c>
      <c r="C17" s="36">
        <f aca="true" t="shared" si="2" ref="C17:J17">C18+C19+C20+C21+C22+C23+C24</f>
        <v>302377.54</v>
      </c>
      <c r="D17" s="36">
        <f t="shared" si="2"/>
        <v>412098.87</v>
      </c>
      <c r="E17" s="36">
        <f t="shared" si="2"/>
        <v>196799.11</v>
      </c>
      <c r="F17" s="36">
        <f t="shared" si="2"/>
        <v>273907.31</v>
      </c>
      <c r="G17" s="36">
        <f t="shared" si="2"/>
        <v>281795.26999999996</v>
      </c>
      <c r="H17" s="36">
        <f t="shared" si="2"/>
        <v>276731.94</v>
      </c>
      <c r="I17" s="36">
        <f t="shared" si="2"/>
        <v>357237.93</v>
      </c>
      <c r="J17" s="36">
        <f t="shared" si="2"/>
        <v>93149.66999999998</v>
      </c>
      <c r="K17" s="36">
        <f aca="true" t="shared" si="3" ref="K17:K24">SUM(B17:J17)</f>
        <v>2510857.93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232172.67</v>
      </c>
      <c r="C18" s="30">
        <f t="shared" si="4"/>
        <v>197524.04</v>
      </c>
      <c r="D18" s="30">
        <f t="shared" si="4"/>
        <v>373436.84</v>
      </c>
      <c r="E18" s="30">
        <f t="shared" si="4"/>
        <v>132268.21</v>
      </c>
      <c r="F18" s="30">
        <f t="shared" si="4"/>
        <v>212428.43</v>
      </c>
      <c r="G18" s="30">
        <f t="shared" si="4"/>
        <v>232890.35</v>
      </c>
      <c r="H18" s="30">
        <f t="shared" si="4"/>
        <v>227255.48</v>
      </c>
      <c r="I18" s="30">
        <f t="shared" si="4"/>
        <v>278128.7</v>
      </c>
      <c r="J18" s="30">
        <f t="shared" si="4"/>
        <v>70673.95</v>
      </c>
      <c r="K18" s="30">
        <f t="shared" si="3"/>
        <v>1956778.67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70543.39</v>
      </c>
      <c r="C19" s="30">
        <f t="shared" si="5"/>
        <v>84818.26</v>
      </c>
      <c r="D19" s="30">
        <f t="shared" si="5"/>
        <v>26593.43</v>
      </c>
      <c r="E19" s="30">
        <f t="shared" si="5"/>
        <v>51242.12</v>
      </c>
      <c r="F19" s="30">
        <f t="shared" si="5"/>
        <v>49399.38</v>
      </c>
      <c r="G19" s="30">
        <f t="shared" si="5"/>
        <v>43016.84</v>
      </c>
      <c r="H19" s="30">
        <f t="shared" si="5"/>
        <v>37232.28</v>
      </c>
      <c r="I19" s="30">
        <f t="shared" si="5"/>
        <v>55084.28</v>
      </c>
      <c r="J19" s="30">
        <f t="shared" si="5"/>
        <v>19172.62</v>
      </c>
      <c r="K19" s="30">
        <f t="shared" si="3"/>
        <v>437102.6</v>
      </c>
      <c r="L19"/>
      <c r="M19"/>
      <c r="N19"/>
    </row>
    <row r="20" spans="1:14" ht="16.5" customHeight="1">
      <c r="A20" s="18" t="s">
        <v>28</v>
      </c>
      <c r="B20" s="30">
        <v>12915.2</v>
      </c>
      <c r="C20" s="30">
        <v>17352.78</v>
      </c>
      <c r="D20" s="30">
        <v>10211.16</v>
      </c>
      <c r="E20" s="30">
        <v>10606.32</v>
      </c>
      <c r="F20" s="30">
        <v>10738.27</v>
      </c>
      <c r="G20" s="30">
        <v>6190.55</v>
      </c>
      <c r="H20" s="30">
        <v>13182.91</v>
      </c>
      <c r="I20" s="30">
        <v>21342.49</v>
      </c>
      <c r="J20" s="30">
        <v>5220.26</v>
      </c>
      <c r="K20" s="30">
        <f t="shared" si="3"/>
        <v>107759.94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0</v>
      </c>
      <c r="E23" s="30">
        <v>0</v>
      </c>
      <c r="F23" s="30">
        <v>0</v>
      </c>
      <c r="G23" s="30">
        <v>-1643.7</v>
      </c>
      <c r="H23" s="30">
        <v>0</v>
      </c>
      <c r="I23" s="30">
        <v>0</v>
      </c>
      <c r="J23" s="30">
        <v>0</v>
      </c>
      <c r="K23" s="30">
        <f t="shared" si="3"/>
        <v>-1855.9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-25093.2</v>
      </c>
      <c r="C27" s="30">
        <f t="shared" si="6"/>
        <v>-23799.6</v>
      </c>
      <c r="D27" s="30">
        <f t="shared" si="6"/>
        <v>-51848.6</v>
      </c>
      <c r="E27" s="30">
        <f t="shared" si="6"/>
        <v>-15268</v>
      </c>
      <c r="F27" s="30">
        <f t="shared" si="6"/>
        <v>-19804.4</v>
      </c>
      <c r="G27" s="30">
        <f t="shared" si="6"/>
        <v>-13750</v>
      </c>
      <c r="H27" s="30">
        <f t="shared" si="6"/>
        <v>-14146</v>
      </c>
      <c r="I27" s="30">
        <f t="shared" si="6"/>
        <v>-27966.4</v>
      </c>
      <c r="J27" s="30">
        <f t="shared" si="6"/>
        <v>-8491.869999999999</v>
      </c>
      <c r="K27" s="30">
        <f aca="true" t="shared" si="7" ref="K27:K35">SUM(B27:J27)</f>
        <v>-200168.06999999998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-25093.2</v>
      </c>
      <c r="C28" s="30">
        <f t="shared" si="8"/>
        <v>-23799.6</v>
      </c>
      <c r="D28" s="30">
        <f t="shared" si="8"/>
        <v>-33352</v>
      </c>
      <c r="E28" s="30">
        <f t="shared" si="8"/>
        <v>-15268</v>
      </c>
      <c r="F28" s="30">
        <f t="shared" si="8"/>
        <v>-19804.4</v>
      </c>
      <c r="G28" s="30">
        <f t="shared" si="8"/>
        <v>-13750</v>
      </c>
      <c r="H28" s="30">
        <f t="shared" si="8"/>
        <v>-14146</v>
      </c>
      <c r="I28" s="30">
        <f t="shared" si="8"/>
        <v>-27966.4</v>
      </c>
      <c r="J28" s="30">
        <f t="shared" si="8"/>
        <v>-3137.2</v>
      </c>
      <c r="K28" s="30">
        <f t="shared" si="7"/>
        <v>-176316.80000000002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-25093.2</v>
      </c>
      <c r="C29" s="30">
        <f aca="true" t="shared" si="9" ref="C29:J29">-ROUND((C9)*$E$3,2)</f>
        <v>-23799.6</v>
      </c>
      <c r="D29" s="30">
        <f t="shared" si="9"/>
        <v>-33352</v>
      </c>
      <c r="E29" s="30">
        <f t="shared" si="9"/>
        <v>-15268</v>
      </c>
      <c r="F29" s="30">
        <f t="shared" si="9"/>
        <v>-19804.4</v>
      </c>
      <c r="G29" s="30">
        <f t="shared" si="9"/>
        <v>-13750</v>
      </c>
      <c r="H29" s="30">
        <f t="shared" si="9"/>
        <v>-14146</v>
      </c>
      <c r="I29" s="30">
        <f t="shared" si="9"/>
        <v>-27966.4</v>
      </c>
      <c r="J29" s="30">
        <f t="shared" si="9"/>
        <v>-3137.2</v>
      </c>
      <c r="K29" s="30">
        <f t="shared" si="7"/>
        <v>-176316.80000000002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291667.08999999997</v>
      </c>
      <c r="C47" s="27">
        <f aca="true" t="shared" si="11" ref="C47:J47">IF(C17+C27+C48&lt;0,0,C17+C27+C48)</f>
        <v>278577.94</v>
      </c>
      <c r="D47" s="27">
        <f t="shared" si="11"/>
        <v>360250.27</v>
      </c>
      <c r="E47" s="27">
        <f t="shared" si="11"/>
        <v>181531.11</v>
      </c>
      <c r="F47" s="27">
        <f t="shared" si="11"/>
        <v>254102.91</v>
      </c>
      <c r="G47" s="27">
        <f t="shared" si="11"/>
        <v>268045.26999999996</v>
      </c>
      <c r="H47" s="27">
        <f t="shared" si="11"/>
        <v>262585.94</v>
      </c>
      <c r="I47" s="27">
        <f t="shared" si="11"/>
        <v>329271.52999999997</v>
      </c>
      <c r="J47" s="27">
        <f t="shared" si="11"/>
        <v>84657.79999999999</v>
      </c>
      <c r="K47" s="20">
        <f>SUM(B47:J47)</f>
        <v>2310689.86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291667.08999999997</v>
      </c>
      <c r="C53" s="10">
        <f t="shared" si="13"/>
        <v>278577.93</v>
      </c>
      <c r="D53" s="10">
        <f t="shared" si="13"/>
        <v>360250.28</v>
      </c>
      <c r="E53" s="10">
        <f t="shared" si="13"/>
        <v>181531.1</v>
      </c>
      <c r="F53" s="10">
        <f t="shared" si="13"/>
        <v>254102.91</v>
      </c>
      <c r="G53" s="10">
        <f t="shared" si="13"/>
        <v>268045.28</v>
      </c>
      <c r="H53" s="10">
        <f t="shared" si="13"/>
        <v>262585.93</v>
      </c>
      <c r="I53" s="10">
        <f>SUM(I54:I66)</f>
        <v>329271.53</v>
      </c>
      <c r="J53" s="10">
        <f t="shared" si="13"/>
        <v>84657.81</v>
      </c>
      <c r="K53" s="5">
        <f>SUM(K54:K66)</f>
        <v>2310689.8600000003</v>
      </c>
      <c r="L53" s="9"/>
    </row>
    <row r="54" spans="1:11" ht="16.5" customHeight="1">
      <c r="A54" s="7" t="s">
        <v>60</v>
      </c>
      <c r="B54" s="8">
        <v>254450.37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254450.37</v>
      </c>
    </row>
    <row r="55" spans="1:11" ht="16.5" customHeight="1">
      <c r="A55" s="7" t="s">
        <v>61</v>
      </c>
      <c r="B55" s="8">
        <v>37216.72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37216.72</v>
      </c>
    </row>
    <row r="56" spans="1:11" ht="16.5" customHeight="1">
      <c r="A56" s="7" t="s">
        <v>4</v>
      </c>
      <c r="B56" s="6">
        <v>0</v>
      </c>
      <c r="C56" s="8">
        <v>278577.93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278577.93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360250.28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360250.28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181531.1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181531.1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254102.91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254102.91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268045.28</v>
      </c>
      <c r="H60" s="6">
        <v>0</v>
      </c>
      <c r="I60" s="6">
        <v>0</v>
      </c>
      <c r="J60" s="6">
        <v>0</v>
      </c>
      <c r="K60" s="5">
        <f t="shared" si="14"/>
        <v>268045.28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262585.93</v>
      </c>
      <c r="I61" s="6">
        <v>0</v>
      </c>
      <c r="J61" s="6">
        <v>0</v>
      </c>
      <c r="K61" s="5">
        <f t="shared" si="14"/>
        <v>262585.93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112512.08</v>
      </c>
      <c r="J63" s="6">
        <v>0</v>
      </c>
      <c r="K63" s="5">
        <f t="shared" si="14"/>
        <v>112512.08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216759.45</v>
      </c>
      <c r="J64" s="6">
        <v>0</v>
      </c>
      <c r="K64" s="5">
        <f t="shared" si="14"/>
        <v>216759.45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84657.81</v>
      </c>
      <c r="K65" s="5">
        <f t="shared" si="14"/>
        <v>84657.81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2021-07-08T17:16:39Z</dcterms:modified>
  <cp:category/>
  <cp:version/>
  <cp:contentType/>
  <cp:contentStatus/>
</cp:coreProperties>
</file>