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<sst xmlns="http://schemas.openxmlformats.org/spreadsheetml/2006/main" count="74" uniqueCount="73">
  <si>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</si>
  <si>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</si>
  <si>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</si>
  <si>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</si>
  <si>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</si>
  <si>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</si>
  <si>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</si>
  <si>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</si>
  <si>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</si>
  <si>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</si>
  <si>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</si>
  <si>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</si>
  <si>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</si>
  <si>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</si>
  <si>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</si>
  <si>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</si>
  <si>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</si>
  <si>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</si>
  <si>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</si>
  <si>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</si>
  <si>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</si>
  <si>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</si>
  <si>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</si>
  <si>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</si>
  <si>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</si>
  <si>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</si>
  <si>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</si>
  <si>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</si>
  <si>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</si>
  <si>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</si>
  <si>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</si>
  <si>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</si>
  <si>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</si>
  <si>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</si>
  <si>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</si>
  <si>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</si>
  <si>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</si>
  <si>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</si>
  <si>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</si>
  <si>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</si>
  <si>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</si>
  <si>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</si>
  <si>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</si>
  <si>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</si>
  <si>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</si>
  <si>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</si>
  <si>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</si>
  <si>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</si>
  <si>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</si>
  <si>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</si>
  <si>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</si>
  <si>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</si>
  <si>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</si>
  <si>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</si>
  <si>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</si>
  <si>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</si>
  <si>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</si>
  <si>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</si>
  <si>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</si>
  <si>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</si>
  <si>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</si>
  <si>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</si>
  <si>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</si>
  <si>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</si>
  <si>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</si>
  <si>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</si>
  <si>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</si>
  <si>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</si>
  <si>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</si>
  <si>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</si>
  <si>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</si>
  <si>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</si>
  <si>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02/07/21 - VENCIMENTO 12/07/21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</si>
</sst>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240779</v>
      </c>
      <c r="C7" s="47">
        <f t="shared" si="0"/>
        <v>204925</v>
      </c>
      <c r="D7" s="47">
        <f t="shared" si="0"/>
        <v>270838</v>
      </c>
      <c r="E7" s="47">
        <f t="shared" si="0"/>
        <v>137830</v>
      </c>
      <c r="F7" s="47">
        <f t="shared" si="0"/>
        <v>166273</v>
      </c>
      <c r="G7" s="47">
        <f t="shared" si="0"/>
        <v>186526</v>
      </c>
      <c r="H7" s="47">
        <f t="shared" si="0"/>
        <v>214192</v>
      </c>
      <c r="I7" s="47">
        <f t="shared" si="0"/>
        <v>273982</v>
      </c>
      <c r="J7" s="47">
        <f t="shared" si="0"/>
        <v>84652</v>
      </c>
      <c r="K7" s="47">
        <f t="shared" si="0"/>
        <v>1779997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15332</v>
      </c>
      <c r="C8" s="45">
        <f t="shared" si="1"/>
        <v>14695</v>
      </c>
      <c r="D8" s="45">
        <f t="shared" si="1"/>
        <v>16258</v>
      </c>
      <c r="E8" s="45">
        <f t="shared" si="1"/>
        <v>9399</v>
      </c>
      <c r="F8" s="45">
        <f t="shared" si="1"/>
        <v>11323</v>
      </c>
      <c r="G8" s="45">
        <f t="shared" si="1"/>
        <v>7146</v>
      </c>
      <c r="H8" s="45">
        <f t="shared" si="1"/>
        <v>6316</v>
      </c>
      <c r="I8" s="45">
        <f t="shared" si="1"/>
        <v>15626</v>
      </c>
      <c r="J8" s="45">
        <f t="shared" si="1"/>
        <v>2526</v>
      </c>
      <c r="K8" s="38">
        <f>SUM(B8:J8)</f>
        <v>98621</v>
      </c>
      <c r="L8"/>
      <c r="M8"/>
      <c r="N8"/>
    </row>
    <row r="9" spans="1:14" ht="16.5" customHeight="1">
      <c r="A9" s="22" t="s">
        <v>35</v>
      </c>
      <c r="B9" s="45">
        <v>15319</v>
      </c>
      <c r="C9" s="45">
        <v>14691</v>
      </c>
      <c r="D9" s="45">
        <v>16248</v>
      </c>
      <c r="E9" s="45">
        <v>9336</v>
      </c>
      <c r="F9" s="45">
        <v>11313</v>
      </c>
      <c r="G9" s="45">
        <v>7145</v>
      </c>
      <c r="H9" s="45">
        <v>6316</v>
      </c>
      <c r="I9" s="45">
        <v>15604</v>
      </c>
      <c r="J9" s="45">
        <v>2526</v>
      </c>
      <c r="K9" s="38">
        <f>SUM(B9:J9)</f>
        <v>98498</v>
      </c>
      <c r="L9"/>
      <c r="M9"/>
      <c r="N9"/>
    </row>
    <row r="10" spans="1:14" ht="16.5" customHeight="1">
      <c r="A10" s="22" t="s">
        <v>34</v>
      </c>
      <c r="B10" s="45">
        <v>13</v>
      </c>
      <c r="C10" s="45">
        <v>4</v>
      </c>
      <c r="D10" s="45">
        <v>10</v>
      </c>
      <c r="E10" s="45">
        <v>63</v>
      </c>
      <c r="F10" s="45">
        <v>10</v>
      </c>
      <c r="G10" s="45">
        <v>1</v>
      </c>
      <c r="H10" s="45">
        <v>0</v>
      </c>
      <c r="I10" s="45">
        <v>22</v>
      </c>
      <c r="J10" s="45">
        <v>0</v>
      </c>
      <c r="K10" s="38">
        <f>SUM(B10:J10)</f>
        <v>123</v>
      </c>
      <c r="L10"/>
      <c r="M10"/>
      <c r="N10"/>
    </row>
    <row r="11" spans="1:14" ht="16.5" customHeight="1">
      <c r="A11" s="44" t="s">
        <v>33</v>
      </c>
      <c r="B11" s="43">
        <v>225447</v>
      </c>
      <c r="C11" s="43">
        <v>190230</v>
      </c>
      <c r="D11" s="43">
        <v>254580</v>
      </c>
      <c r="E11" s="43">
        <v>128431</v>
      </c>
      <c r="F11" s="43">
        <v>154950</v>
      </c>
      <c r="G11" s="43">
        <v>179380</v>
      </c>
      <c r="H11" s="43">
        <v>207876</v>
      </c>
      <c r="I11" s="43">
        <v>258356</v>
      </c>
      <c r="J11" s="43">
        <v>82126</v>
      </c>
      <c r="K11" s="38">
        <f>SUM(B11:J11)</f>
        <v>1681376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1.385900069438566</v>
      </c>
      <c r="C15" s="39">
        <v>1.431964342524816</v>
      </c>
      <c r="D15" s="39">
        <v>1.126930107768846</v>
      </c>
      <c r="E15" s="39">
        <v>1.503361414663186</v>
      </c>
      <c r="F15" s="39">
        <v>1.256892577987441</v>
      </c>
      <c r="G15" s="39">
        <v>1.240995592339189</v>
      </c>
      <c r="H15" s="39">
        <v>1.202353818895471</v>
      </c>
      <c r="I15" s="39">
        <v>1.244301578765542</v>
      </c>
      <c r="J15" s="39">
        <v>1.345338085900867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1152905.5</v>
      </c>
      <c r="C17" s="36">
        <f aca="true" t="shared" si="2" ref="C17:J17">C18+C19+C20+C21+C22+C23+C24</f>
        <v>1112736.57</v>
      </c>
      <c r="D17" s="36">
        <f t="shared" si="2"/>
        <v>1268390.24</v>
      </c>
      <c r="E17" s="36">
        <f t="shared" si="2"/>
        <v>758550.1599999999</v>
      </c>
      <c r="F17" s="36">
        <f t="shared" si="2"/>
        <v>807702.6799999999</v>
      </c>
      <c r="G17" s="36">
        <f t="shared" si="2"/>
        <v>899171.6300000001</v>
      </c>
      <c r="H17" s="36">
        <f t="shared" si="2"/>
        <v>801522.2300000001</v>
      </c>
      <c r="I17" s="36">
        <f t="shared" si="2"/>
        <v>1086361.9000000001</v>
      </c>
      <c r="J17" s="36">
        <f t="shared" si="2"/>
        <v>403176.08999999997</v>
      </c>
      <c r="K17" s="36">
        <f aca="true" t="shared" si="3" ref="K17:K24">SUM(B17:J17)</f>
        <v>8290517.000000001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808198.79</v>
      </c>
      <c r="C18" s="30">
        <f t="shared" si="4"/>
        <v>755066.66</v>
      </c>
      <c r="D18" s="30">
        <f t="shared" si="4"/>
        <v>1105425.3</v>
      </c>
      <c r="E18" s="30">
        <f t="shared" si="4"/>
        <v>489765.12</v>
      </c>
      <c r="F18" s="30">
        <f t="shared" si="4"/>
        <v>624820.68</v>
      </c>
      <c r="G18" s="30">
        <f t="shared" si="4"/>
        <v>708705.54</v>
      </c>
      <c r="H18" s="30">
        <f t="shared" si="4"/>
        <v>648723.31</v>
      </c>
      <c r="I18" s="30">
        <f t="shared" si="4"/>
        <v>837645.17</v>
      </c>
      <c r="J18" s="30">
        <f t="shared" si="4"/>
        <v>293226.06</v>
      </c>
      <c r="K18" s="30">
        <f t="shared" si="3"/>
        <v>6271576.63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311883.97</v>
      </c>
      <c r="C19" s="30">
        <f t="shared" si="5"/>
        <v>326161.87</v>
      </c>
      <c r="D19" s="30">
        <f t="shared" si="5"/>
        <v>140311.75</v>
      </c>
      <c r="E19" s="30">
        <f t="shared" si="5"/>
        <v>246528.86</v>
      </c>
      <c r="F19" s="30">
        <f t="shared" si="5"/>
        <v>160511.8</v>
      </c>
      <c r="G19" s="30">
        <f t="shared" si="5"/>
        <v>170794.91</v>
      </c>
      <c r="H19" s="30">
        <f t="shared" si="5"/>
        <v>131271.64</v>
      </c>
      <c r="I19" s="30">
        <f t="shared" si="5"/>
        <v>204638.04</v>
      </c>
      <c r="J19" s="30">
        <f t="shared" si="5"/>
        <v>101262.13</v>
      </c>
      <c r="K19" s="30">
        <f t="shared" si="3"/>
        <v>1793364.9699999997</v>
      </c>
      <c r="L19"/>
      <c r="M19"/>
      <c r="N19"/>
    </row>
    <row r="20" spans="1:14" ht="16.5" customHeight="1">
      <c r="A20" s="18" t="s">
        <v>28</v>
      </c>
      <c r="B20" s="30">
        <v>31481.51</v>
      </c>
      <c r="C20" s="30">
        <v>28825.58</v>
      </c>
      <c r="D20" s="30">
        <v>20795.75</v>
      </c>
      <c r="E20" s="30">
        <v>19573.72</v>
      </c>
      <c r="F20" s="30">
        <v>21028.97</v>
      </c>
      <c r="G20" s="30">
        <v>18439.53</v>
      </c>
      <c r="H20" s="30">
        <v>22466.01</v>
      </c>
      <c r="I20" s="30">
        <v>41396.23</v>
      </c>
      <c r="J20" s="30">
        <v>10605.06</v>
      </c>
      <c r="K20" s="30">
        <f t="shared" si="3"/>
        <v>214612.36000000002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-2166.25</v>
      </c>
      <c r="E22" s="30">
        <v>0</v>
      </c>
      <c r="F22" s="30">
        <v>0</v>
      </c>
      <c r="G22" s="30">
        <v>0</v>
      </c>
      <c r="H22" s="30">
        <v>-3621.19</v>
      </c>
      <c r="I22" s="30">
        <v>0</v>
      </c>
      <c r="J22" s="30">
        <v>-3258.39</v>
      </c>
      <c r="K22" s="30">
        <f t="shared" si="3"/>
        <v>-9045.83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-109.58</v>
      </c>
      <c r="H23" s="30">
        <v>0</v>
      </c>
      <c r="I23" s="30">
        <v>0</v>
      </c>
      <c r="J23" s="30">
        <v>0</v>
      </c>
      <c r="K23" s="30">
        <f t="shared" si="3"/>
        <v>-109.58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-127856.75000000001</v>
      </c>
      <c r="C27" s="30">
        <f t="shared" si="6"/>
        <v>-71893.48000000001</v>
      </c>
      <c r="D27" s="30">
        <f t="shared" si="6"/>
        <v>-108718.73999999999</v>
      </c>
      <c r="E27" s="30">
        <f t="shared" si="6"/>
        <v>-106249.08</v>
      </c>
      <c r="F27" s="30">
        <f t="shared" si="6"/>
        <v>-49777.2</v>
      </c>
      <c r="G27" s="30">
        <f t="shared" si="6"/>
        <v>-109446.12</v>
      </c>
      <c r="H27" s="30">
        <f t="shared" si="6"/>
        <v>-43844.87</v>
      </c>
      <c r="I27" s="30">
        <f t="shared" si="6"/>
        <v>-93711.57</v>
      </c>
      <c r="J27" s="30">
        <f t="shared" si="6"/>
        <v>-24198.32</v>
      </c>
      <c r="K27" s="30">
        <f aca="true" t="shared" si="7" ref="K27:K35">SUM(B27:J27)</f>
        <v>-735696.13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-127856.75000000001</v>
      </c>
      <c r="C28" s="30">
        <f t="shared" si="8"/>
        <v>-71893.48000000001</v>
      </c>
      <c r="D28" s="30">
        <f t="shared" si="8"/>
        <v>-90222.14</v>
      </c>
      <c r="E28" s="30">
        <f t="shared" si="8"/>
        <v>-106249.08</v>
      </c>
      <c r="F28" s="30">
        <f t="shared" si="8"/>
        <v>-49777.2</v>
      </c>
      <c r="G28" s="30">
        <f t="shared" si="8"/>
        <v>-109446.12</v>
      </c>
      <c r="H28" s="30">
        <f t="shared" si="8"/>
        <v>-43844.87</v>
      </c>
      <c r="I28" s="30">
        <f t="shared" si="8"/>
        <v>-93711.57</v>
      </c>
      <c r="J28" s="30">
        <f t="shared" si="8"/>
        <v>-18843.649999999998</v>
      </c>
      <c r="K28" s="30">
        <f t="shared" si="7"/>
        <v>-711844.86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-67403.6</v>
      </c>
      <c r="C29" s="30">
        <f aca="true" t="shared" si="9" ref="C29:J29">-ROUND((C9)*$E$3,2)</f>
        <v>-64640.4</v>
      </c>
      <c r="D29" s="30">
        <f t="shared" si="9"/>
        <v>-71491.2</v>
      </c>
      <c r="E29" s="30">
        <f t="shared" si="9"/>
        <v>-41078.4</v>
      </c>
      <c r="F29" s="30">
        <f t="shared" si="9"/>
        <v>-49777.2</v>
      </c>
      <c r="G29" s="30">
        <f t="shared" si="9"/>
        <v>-31438</v>
      </c>
      <c r="H29" s="30">
        <f t="shared" si="9"/>
        <v>-27790.4</v>
      </c>
      <c r="I29" s="30">
        <f t="shared" si="9"/>
        <v>-68657.6</v>
      </c>
      <c r="J29" s="30">
        <f t="shared" si="9"/>
        <v>-11114.4</v>
      </c>
      <c r="K29" s="30">
        <f t="shared" si="7"/>
        <v>-433391.20000000007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-1447.6</v>
      </c>
      <c r="C31" s="30">
        <v>-492.8</v>
      </c>
      <c r="D31" s="30">
        <v>-800.8</v>
      </c>
      <c r="E31" s="30">
        <v>-391.6</v>
      </c>
      <c r="F31" s="26">
        <v>0</v>
      </c>
      <c r="G31" s="30">
        <v>-523.6</v>
      </c>
      <c r="H31" s="30">
        <v>-99.28</v>
      </c>
      <c r="I31" s="30">
        <v>-154.94</v>
      </c>
      <c r="J31" s="30">
        <v>-47.8</v>
      </c>
      <c r="K31" s="30">
        <f t="shared" si="7"/>
        <v>-3958.42</v>
      </c>
      <c r="L31"/>
      <c r="M31"/>
      <c r="N31"/>
    </row>
    <row r="32" spans="1:14" ht="16.5" customHeight="1">
      <c r="A32" s="25" t="s">
        <v>21</v>
      </c>
      <c r="B32" s="30">
        <v>-59005.55</v>
      </c>
      <c r="C32" s="30">
        <v>-6760.28</v>
      </c>
      <c r="D32" s="30">
        <v>-17930.14</v>
      </c>
      <c r="E32" s="30">
        <v>-64779.08</v>
      </c>
      <c r="F32" s="26">
        <v>0</v>
      </c>
      <c r="G32" s="30">
        <v>-77484.52</v>
      </c>
      <c r="H32" s="30">
        <v>-15955.19</v>
      </c>
      <c r="I32" s="30">
        <v>-24899.03</v>
      </c>
      <c r="J32" s="30">
        <v>-7681.45</v>
      </c>
      <c r="K32" s="30">
        <f t="shared" si="7"/>
        <v>-274495.24000000005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1025048.75</v>
      </c>
      <c r="C47" s="27">
        <f aca="true" t="shared" si="11" ref="C47:J47">IF(C17+C27+C48&lt;0,0,C17+C27+C48)</f>
        <v>1040843.0900000001</v>
      </c>
      <c r="D47" s="27">
        <f t="shared" si="11"/>
        <v>1159671.5</v>
      </c>
      <c r="E47" s="27">
        <f t="shared" si="11"/>
        <v>652301.08</v>
      </c>
      <c r="F47" s="27">
        <f t="shared" si="11"/>
        <v>757925.48</v>
      </c>
      <c r="G47" s="27">
        <f t="shared" si="11"/>
        <v>789725.5100000001</v>
      </c>
      <c r="H47" s="27">
        <f t="shared" si="11"/>
        <v>757677.3600000001</v>
      </c>
      <c r="I47" s="27">
        <f t="shared" si="11"/>
        <v>992650.3300000001</v>
      </c>
      <c r="J47" s="27">
        <f t="shared" si="11"/>
        <v>378977.76999999996</v>
      </c>
      <c r="K47" s="20">
        <f>SUM(B47:J47)</f>
        <v>7554820.87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1025048.75</v>
      </c>
      <c r="C53" s="10">
        <f t="shared" si="13"/>
        <v>1040843.09</v>
      </c>
      <c r="D53" s="10">
        <f t="shared" si="13"/>
        <v>1159671.5</v>
      </c>
      <c r="E53" s="10">
        <f t="shared" si="13"/>
        <v>652301.09</v>
      </c>
      <c r="F53" s="10">
        <f t="shared" si="13"/>
        <v>757925.47</v>
      </c>
      <c r="G53" s="10">
        <f t="shared" si="13"/>
        <v>789725.5</v>
      </c>
      <c r="H53" s="10">
        <f t="shared" si="13"/>
        <v>757677.36</v>
      </c>
      <c r="I53" s="10">
        <f>SUM(I54:I66)</f>
        <v>992650.33</v>
      </c>
      <c r="J53" s="10">
        <f t="shared" si="13"/>
        <v>378977.78</v>
      </c>
      <c r="K53" s="5">
        <f>SUM(K54:K66)</f>
        <v>7554820.87</v>
      </c>
      <c r="L53" s="9"/>
    </row>
    <row r="54" spans="1:11" ht="16.5" customHeight="1">
      <c r="A54" s="7" t="s">
        <v>60</v>
      </c>
      <c r="B54" s="8">
        <v>895790.1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895790.1</v>
      </c>
    </row>
    <row r="55" spans="1:11" ht="16.5" customHeight="1">
      <c r="A55" s="7" t="s">
        <v>61</v>
      </c>
      <c r="B55" s="8">
        <v>129258.65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129258.65</v>
      </c>
    </row>
    <row r="56" spans="1:11" ht="16.5" customHeight="1">
      <c r="A56" s="7" t="s">
        <v>4</v>
      </c>
      <c r="B56" s="6">
        <v>0</v>
      </c>
      <c r="C56" s="8">
        <v>1040843.09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1040843.09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1159671.5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1159671.5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652301.09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652301.09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757925.47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757925.47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789725.5</v>
      </c>
      <c r="H60" s="6">
        <v>0</v>
      </c>
      <c r="I60" s="6">
        <v>0</v>
      </c>
      <c r="J60" s="6">
        <v>0</v>
      </c>
      <c r="K60" s="5">
        <f t="shared" si="14"/>
        <v>789725.5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757677.36</v>
      </c>
      <c r="I61" s="6">
        <v>0</v>
      </c>
      <c r="J61" s="6">
        <v>0</v>
      </c>
      <c r="K61" s="5">
        <f t="shared" si="14"/>
        <v>757677.36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361523.25</v>
      </c>
      <c r="J63" s="6">
        <v>0</v>
      </c>
      <c r="K63" s="5">
        <f t="shared" si="14"/>
        <v>361523.25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631127.08</v>
      </c>
      <c r="J64" s="6">
        <v>0</v>
      </c>
      <c r="K64" s="5">
        <f t="shared" si="14"/>
        <v>631127.08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378977.78</v>
      </c>
      <c r="K65" s="5">
        <f t="shared" si="14"/>
        <v>378977.78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2021-07-08T17:15:32Z</dcterms:modified>
  <cp:category/>
  <cp:version/>
  <cp:contentType/>
  <cp:contentStatus/>
</cp:coreProperties>
</file>