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<sst xmlns="http://schemas.openxmlformats.org/spreadsheetml/2006/main" count="81" uniqueCount="80">
  <si>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</si>
  <si>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</si>
  <si>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</si>
  <si>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</si>
  <si>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</si>
  <si>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</si>
  <si>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</si>
  <si>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</si>
  <si>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</si>
  <si>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</si>
  <si>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</si>
  <si>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</si>
  <si>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</si>
  <si>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</si>
  <si>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</si>
  <si>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</si>
  <si>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</si>
  <si>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</si>
  <si>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</si>
  <si>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</si>
  <si>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</si>
  <si>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</si>
  <si>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</si>
  <si>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</si>
  <si>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</si>
  <si>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</si>
  <si>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</si>
  <si>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</si>
  <si>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</si>
  <si>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</si>
  <si>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</si>
  <si>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</si>
  <si>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</si>
  <si>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</si>
  <si>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</si>
  <si>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</si>
  <si>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</si>
  <si>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</si>
  <si>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</si>
  <si>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</si>
  <si>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</si>
  <si>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</si>
  <si>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</si>
  <si>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</si>
  <si>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</si>
  <si>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</si>
  <si>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</si>
  <si>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</si>
  <si>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</si>
  <si>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</si>
  <si>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</si>
  <si>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</si>
  <si>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</si>
  <si>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</si>
  <si>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</si>
  <si>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</si>
  <si>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</si>
  <si>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</si>
  <si>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</si>
  <si>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</si>
  <si>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</si>
  <si>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</si>
  <si>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</si>
  <si>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</si>
  <si>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</si>
  <si>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</si>
  <si>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</si>
  <si>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</si>
  <si>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</si>
  <si>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</si>
  <si>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</si>
  <si>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</si>
  <si>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</si>
  <si>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</si>
  <si>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23/07/21 - VENCIMENTO 30/07/21</t>
  </si>
  <si>
    <t>7.15. Consórcio KBPX</t>
  </si>
  <si>
    <t>5.3. Revisão de Remuneração pelo Transporte Coletivo ¹</t>
  </si>
  <si>
    <t>¹ Rede da madrugada, Aposentados e Arla 32 de junho.</t>
  </si>
  <si>
    <t>Energia para tração (AR0).</t>
  </si>
  <si>
    <t>5.2.12. Indenização Veículo Frota Pública Atende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</si>
</sst>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61627</v>
      </c>
      <c r="C7" s="10">
        <f>C8+C11</f>
        <v>78331</v>
      </c>
      <c r="D7" s="10">
        <f aca="true" t="shared" si="0" ref="D7:K7">D8+D11</f>
        <v>220929</v>
      </c>
      <c r="E7" s="10">
        <f t="shared" si="0"/>
        <v>194400</v>
      </c>
      <c r="F7" s="10">
        <f t="shared" si="0"/>
        <v>204491</v>
      </c>
      <c r="G7" s="10">
        <f t="shared" si="0"/>
        <v>102743</v>
      </c>
      <c r="H7" s="10">
        <f t="shared" si="0"/>
        <v>52766</v>
      </c>
      <c r="I7" s="10">
        <f t="shared" si="0"/>
        <v>96913</v>
      </c>
      <c r="J7" s="10">
        <f t="shared" si="0"/>
        <v>78036</v>
      </c>
      <c r="K7" s="10">
        <f t="shared" si="0"/>
        <v>157922</v>
      </c>
      <c r="L7" s="10">
        <f>SUM(B7:K7)</f>
        <v>1248158</v>
      </c>
      <c r="M7" s="11"/>
    </row>
    <row r="8" spans="1:13" ht="17.25" customHeight="1">
      <c r="A8" s="12" t="s">
        <v>18</v>
      </c>
      <c r="B8" s="13">
        <f>B9+B10</f>
        <v>5606</v>
      </c>
      <c r="C8" s="13">
        <f aca="true" t="shared" si="1" ref="C8:K8">C9+C10</f>
        <v>6598</v>
      </c>
      <c r="D8" s="13">
        <f t="shared" si="1"/>
        <v>19856</v>
      </c>
      <c r="E8" s="13">
        <f t="shared" si="1"/>
        <v>15944</v>
      </c>
      <c r="F8" s="13">
        <f t="shared" si="1"/>
        <v>16600</v>
      </c>
      <c r="G8" s="13">
        <f t="shared" si="1"/>
        <v>9310</v>
      </c>
      <c r="H8" s="13">
        <f t="shared" si="1"/>
        <v>4298</v>
      </c>
      <c r="I8" s="13">
        <f t="shared" si="1"/>
        <v>6024</v>
      </c>
      <c r="J8" s="13">
        <f t="shared" si="1"/>
        <v>5354</v>
      </c>
      <c r="K8" s="13">
        <f t="shared" si="1"/>
        <v>11448</v>
      </c>
      <c r="L8" s="13">
        <f>SUM(B8:K8)</f>
        <v>101038</v>
      </c>
      <c r="M8"/>
    </row>
    <row r="9" spans="1:13" ht="17.25" customHeight="1">
      <c r="A9" s="14" t="s">
        <v>19</v>
      </c>
      <c r="B9" s="15">
        <v>5606</v>
      </c>
      <c r="C9" s="15">
        <v>6598</v>
      </c>
      <c r="D9" s="15">
        <v>19856</v>
      </c>
      <c r="E9" s="15">
        <v>15944</v>
      </c>
      <c r="F9" s="15">
        <v>16600</v>
      </c>
      <c r="G9" s="15">
        <v>9310</v>
      </c>
      <c r="H9" s="15">
        <v>4294</v>
      </c>
      <c r="I9" s="15">
        <v>6024</v>
      </c>
      <c r="J9" s="15">
        <v>5354</v>
      </c>
      <c r="K9" s="15">
        <v>11448</v>
      </c>
      <c r="L9" s="13">
        <f>SUM(B9:K9)</f>
        <v>101034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</v>
      </c>
      <c r="I10" s="15">
        <v>0</v>
      </c>
      <c r="J10" s="15">
        <v>0</v>
      </c>
      <c r="K10" s="15">
        <v>0</v>
      </c>
      <c r="L10" s="13">
        <f>SUM(B10:K10)</f>
        <v>4</v>
      </c>
      <c r="M10"/>
    </row>
    <row r="11" spans="1:13" ht="17.25" customHeight="1">
      <c r="A11" s="12" t="s">
        <v>21</v>
      </c>
      <c r="B11" s="15">
        <v>56021</v>
      </c>
      <c r="C11" s="15">
        <v>71733</v>
      </c>
      <c r="D11" s="15">
        <v>201073</v>
      </c>
      <c r="E11" s="15">
        <v>178456</v>
      </c>
      <c r="F11" s="15">
        <v>187891</v>
      </c>
      <c r="G11" s="15">
        <v>93433</v>
      </c>
      <c r="H11" s="15">
        <v>48468</v>
      </c>
      <c r="I11" s="15">
        <v>90889</v>
      </c>
      <c r="J11" s="15">
        <v>72682</v>
      </c>
      <c r="K11" s="15">
        <v>146474</v>
      </c>
      <c r="L11" s="13">
        <f>SUM(B11:K11)</f>
        <v>1147120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1.193794485739185</v>
      </c>
      <c r="C15" s="22">
        <v>1.40547960830913</v>
      </c>
      <c r="D15" s="22">
        <v>1.373568680477498</v>
      </c>
      <c r="E15" s="22">
        <v>1.244660671864792</v>
      </c>
      <c r="F15" s="22">
        <v>1.431394453789848</v>
      </c>
      <c r="G15" s="22">
        <v>1.424727491939975</v>
      </c>
      <c r="H15" s="22">
        <v>1.436553340218882</v>
      </c>
      <c r="I15" s="22">
        <v>1.276579147699091</v>
      </c>
      <c r="J15" s="22">
        <v>1.639320587618364</v>
      </c>
      <c r="K15" s="22">
        <v>1.233400797087963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73</v>
      </c>
      <c r="B17" s="25">
        <f>B18+B19+B20+B21+B22+B23+B24</f>
        <v>430307.02999999997</v>
      </c>
      <c r="C17" s="25">
        <f aca="true" t="shared" si="2" ref="C17:K17">C18+C19+C20+C21+C22+C23+C24</f>
        <v>343379.04</v>
      </c>
      <c r="D17" s="25">
        <f t="shared" si="2"/>
        <v>1134489.2799999998</v>
      </c>
      <c r="E17" s="25">
        <f t="shared" si="2"/>
        <v>908996.59</v>
      </c>
      <c r="F17" s="25">
        <f t="shared" si="2"/>
        <v>982925.5700000001</v>
      </c>
      <c r="G17" s="25">
        <f t="shared" si="2"/>
        <v>543339.89</v>
      </c>
      <c r="H17" s="25">
        <f t="shared" si="2"/>
        <v>312184.00999999995</v>
      </c>
      <c r="I17" s="25">
        <f t="shared" si="2"/>
        <v>411834.04999999993</v>
      </c>
      <c r="J17" s="25">
        <f t="shared" si="2"/>
        <v>464456.81000000006</v>
      </c>
      <c r="K17" s="25">
        <f t="shared" si="2"/>
        <v>577616.08</v>
      </c>
      <c r="L17" s="25">
        <f>L18+L19+L20+L21+L22+L23+L24</f>
        <v>6109528.349999999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357935.78</v>
      </c>
      <c r="C18" s="33">
        <f t="shared" si="3"/>
        <v>239794.69</v>
      </c>
      <c r="D18" s="33">
        <f t="shared" si="3"/>
        <v>805462.95</v>
      </c>
      <c r="E18" s="33">
        <f t="shared" si="3"/>
        <v>716752.8</v>
      </c>
      <c r="F18" s="33">
        <f t="shared" si="3"/>
        <v>667417.73</v>
      </c>
      <c r="G18" s="33">
        <f t="shared" si="3"/>
        <v>368487.77</v>
      </c>
      <c r="H18" s="33">
        <f t="shared" si="3"/>
        <v>208510.13</v>
      </c>
      <c r="I18" s="33">
        <f t="shared" si="3"/>
        <v>318078.16</v>
      </c>
      <c r="J18" s="33">
        <f t="shared" si="3"/>
        <v>275771.42</v>
      </c>
      <c r="K18" s="33">
        <f t="shared" si="3"/>
        <v>455652.35</v>
      </c>
      <c r="L18" s="33">
        <f aca="true" t="shared" si="4" ref="L18:L24">SUM(B18:K18)</f>
        <v>4413863.779999999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69365.98</v>
      </c>
      <c r="C19" s="33">
        <f t="shared" si="5"/>
        <v>97231.86</v>
      </c>
      <c r="D19" s="33">
        <f t="shared" si="5"/>
        <v>300895.73</v>
      </c>
      <c r="E19" s="33">
        <f t="shared" si="5"/>
        <v>175361.22</v>
      </c>
      <c r="F19" s="33">
        <f t="shared" si="5"/>
        <v>287920.31</v>
      </c>
      <c r="G19" s="33">
        <f t="shared" si="5"/>
        <v>156506.89</v>
      </c>
      <c r="H19" s="33">
        <f t="shared" si="5"/>
        <v>91025.79</v>
      </c>
      <c r="I19" s="33">
        <f t="shared" si="5"/>
        <v>87973.79</v>
      </c>
      <c r="J19" s="33">
        <f t="shared" si="5"/>
        <v>176306.35</v>
      </c>
      <c r="K19" s="33">
        <f t="shared" si="5"/>
        <v>106349.62</v>
      </c>
      <c r="L19" s="33">
        <f t="shared" si="4"/>
        <v>1548937.54</v>
      </c>
      <c r="M19"/>
    </row>
    <row r="20" spans="1:13" ht="17.25" customHeight="1">
      <c r="A20" s="27" t="s">
        <v>26</v>
      </c>
      <c r="B20" s="33">
        <v>1664.04</v>
      </c>
      <c r="C20" s="33">
        <v>5011.26</v>
      </c>
      <c r="D20" s="33">
        <v>25448.14</v>
      </c>
      <c r="E20" s="33">
        <v>18782.04</v>
      </c>
      <c r="F20" s="33">
        <v>26246.3</v>
      </c>
      <c r="G20" s="33">
        <v>18345.23</v>
      </c>
      <c r="H20" s="33">
        <v>11306.86</v>
      </c>
      <c r="I20" s="33">
        <v>4440.87</v>
      </c>
      <c r="J20" s="33">
        <v>9696.58</v>
      </c>
      <c r="K20" s="33">
        <v>12931.65</v>
      </c>
      <c r="L20" s="33">
        <f t="shared" si="4"/>
        <v>133872.97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71</v>
      </c>
      <c r="B23" s="33">
        <v>0</v>
      </c>
      <c r="C23" s="33">
        <v>0</v>
      </c>
      <c r="D23" s="33">
        <v>0</v>
      </c>
      <c r="E23" s="33">
        <v>-252.9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-252.9</v>
      </c>
      <c r="M23"/>
    </row>
    <row r="24" spans="1:13" ht="17.25" customHeight="1">
      <c r="A24" s="27" t="s">
        <v>72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-237164.72000000003</v>
      </c>
      <c r="C27" s="33">
        <f t="shared" si="6"/>
        <v>81435.39</v>
      </c>
      <c r="D27" s="33">
        <f t="shared" si="6"/>
        <v>240846.86000000004</v>
      </c>
      <c r="E27" s="33">
        <f t="shared" si="6"/>
        <v>415847.99</v>
      </c>
      <c r="F27" s="33">
        <f t="shared" si="6"/>
        <v>36943.45</v>
      </c>
      <c r="G27" s="33">
        <f t="shared" si="6"/>
        <v>136663.53</v>
      </c>
      <c r="H27" s="33">
        <f t="shared" si="6"/>
        <v>4240.730000000003</v>
      </c>
      <c r="I27" s="33">
        <f t="shared" si="6"/>
        <v>-8273.979999999996</v>
      </c>
      <c r="J27" s="33">
        <f t="shared" si="6"/>
        <v>244078.52</v>
      </c>
      <c r="K27" s="33">
        <f t="shared" si="6"/>
        <v>218933.3</v>
      </c>
      <c r="L27" s="33">
        <f aca="true" t="shared" si="7" ref="L27:L33">SUM(B27:K27)</f>
        <v>1133551.07</v>
      </c>
      <c r="M27"/>
    </row>
    <row r="28" spans="1:13" ht="18.75" customHeight="1">
      <c r="A28" s="27" t="s">
        <v>30</v>
      </c>
      <c r="B28" s="33">
        <f>B29+B30+B31+B32</f>
        <v>-24666.4</v>
      </c>
      <c r="C28" s="33">
        <f aca="true" t="shared" si="8" ref="C28:K28">C29+C30+C31+C32</f>
        <v>-29031.2</v>
      </c>
      <c r="D28" s="33">
        <f t="shared" si="8"/>
        <v>-87366.4</v>
      </c>
      <c r="E28" s="33">
        <f t="shared" si="8"/>
        <v>-70153.6</v>
      </c>
      <c r="F28" s="33">
        <f t="shared" si="8"/>
        <v>-73040</v>
      </c>
      <c r="G28" s="33">
        <f t="shared" si="8"/>
        <v>-40964</v>
      </c>
      <c r="H28" s="33">
        <f t="shared" si="8"/>
        <v>-18893.6</v>
      </c>
      <c r="I28" s="33">
        <f t="shared" si="8"/>
        <v>-33127.59</v>
      </c>
      <c r="J28" s="33">
        <f t="shared" si="8"/>
        <v>-23557.6</v>
      </c>
      <c r="K28" s="33">
        <f t="shared" si="8"/>
        <v>-50371.2</v>
      </c>
      <c r="L28" s="33">
        <f t="shared" si="7"/>
        <v>-451171.5899999999</v>
      </c>
      <c r="M28"/>
    </row>
    <row r="29" spans="1:13" s="36" customFormat="1" ht="18.75" customHeight="1">
      <c r="A29" s="34" t="s">
        <v>56</v>
      </c>
      <c r="B29" s="33">
        <f>-ROUND((B9)*$E$3,2)</f>
        <v>-24666.4</v>
      </c>
      <c r="C29" s="33">
        <f aca="true" t="shared" si="9" ref="C29:K29">-ROUND((C9)*$E$3,2)</f>
        <v>-29031.2</v>
      </c>
      <c r="D29" s="33">
        <f t="shared" si="9"/>
        <v>-87366.4</v>
      </c>
      <c r="E29" s="33">
        <f t="shared" si="9"/>
        <v>-70153.6</v>
      </c>
      <c r="F29" s="33">
        <f t="shared" si="9"/>
        <v>-73040</v>
      </c>
      <c r="G29" s="33">
        <f t="shared" si="9"/>
        <v>-40964</v>
      </c>
      <c r="H29" s="33">
        <f t="shared" si="9"/>
        <v>-18893.6</v>
      </c>
      <c r="I29" s="33">
        <f t="shared" si="9"/>
        <v>-26505.6</v>
      </c>
      <c r="J29" s="33">
        <f t="shared" si="9"/>
        <v>-23557.6</v>
      </c>
      <c r="K29" s="33">
        <f t="shared" si="9"/>
        <v>-50371.2</v>
      </c>
      <c r="L29" s="33">
        <f t="shared" si="7"/>
        <v>-444549.5999999999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-67.58</v>
      </c>
      <c r="J31" s="17">
        <v>0</v>
      </c>
      <c r="K31" s="17">
        <v>0</v>
      </c>
      <c r="L31" s="33">
        <f t="shared" si="7"/>
        <v>-67.58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-6554.41</v>
      </c>
      <c r="J32" s="17">
        <v>0</v>
      </c>
      <c r="K32" s="17">
        <v>0</v>
      </c>
      <c r="L32" s="33">
        <f t="shared" si="7"/>
        <v>-6554.41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-4831.39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-37225.3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79</v>
      </c>
      <c r="B44" s="17">
        <v>0</v>
      </c>
      <c r="C44" s="17">
        <v>0</v>
      </c>
      <c r="D44" s="33">
        <v>-4831.39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1"/>
        <v>-4831.39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33">
        <v>-192502.92</v>
      </c>
      <c r="C46" s="33">
        <v>110466.59</v>
      </c>
      <c r="D46" s="33">
        <v>333044.65</v>
      </c>
      <c r="E46" s="33">
        <v>490562.14</v>
      </c>
      <c r="F46" s="33">
        <v>109983.45</v>
      </c>
      <c r="G46" s="33">
        <v>177627.53</v>
      </c>
      <c r="H46" s="33">
        <v>30972.29</v>
      </c>
      <c r="I46" s="33">
        <v>24853.61</v>
      </c>
      <c r="J46" s="33">
        <v>267636.12</v>
      </c>
      <c r="K46" s="33">
        <v>269304.5</v>
      </c>
      <c r="L46" s="33">
        <f t="shared" si="11"/>
        <v>1621947.96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45</v>
      </c>
      <c r="B48" s="41">
        <f>IF(B17+B27+B40+B49&lt;0,0,B17+B27+B49)</f>
        <v>193142.30999999994</v>
      </c>
      <c r="C48" s="41">
        <f aca="true" t="shared" si="12" ref="C48:K48">IF(C17+C27+C40+C49&lt;0,0,C17+C27+C49)</f>
        <v>424814.43</v>
      </c>
      <c r="D48" s="41">
        <f t="shared" si="12"/>
        <v>1375336.14</v>
      </c>
      <c r="E48" s="41">
        <f t="shared" si="12"/>
        <v>1324844.58</v>
      </c>
      <c r="F48" s="41">
        <f t="shared" si="12"/>
        <v>1019869.02</v>
      </c>
      <c r="G48" s="41">
        <f t="shared" si="12"/>
        <v>680003.42</v>
      </c>
      <c r="H48" s="41">
        <f t="shared" si="12"/>
        <v>316424.73999999993</v>
      </c>
      <c r="I48" s="41">
        <f t="shared" si="12"/>
        <v>403560.06999999995</v>
      </c>
      <c r="J48" s="41">
        <f t="shared" si="12"/>
        <v>708535.3300000001</v>
      </c>
      <c r="K48" s="41">
        <f t="shared" si="12"/>
        <v>796549.3799999999</v>
      </c>
      <c r="L48" s="42">
        <f>SUM(B48:K48)</f>
        <v>7243079.420000001</v>
      </c>
      <c r="M48" s="54"/>
    </row>
    <row r="49" spans="1:12" ht="18.75" customHeight="1">
      <c r="A49" s="27" t="s">
        <v>46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47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48</v>
      </c>
      <c r="B54" s="41">
        <f>SUM(B55:B68)</f>
        <v>193142.31</v>
      </c>
      <c r="C54" s="41">
        <f aca="true" t="shared" si="14" ref="C54:J54">SUM(C55:C66)</f>
        <v>424814.43000000005</v>
      </c>
      <c r="D54" s="41">
        <f t="shared" si="14"/>
        <v>1375336.14</v>
      </c>
      <c r="E54" s="41">
        <f t="shared" si="14"/>
        <v>1324844.58</v>
      </c>
      <c r="F54" s="41">
        <f t="shared" si="14"/>
        <v>1019869.01</v>
      </c>
      <c r="G54" s="41">
        <f t="shared" si="14"/>
        <v>680003.42</v>
      </c>
      <c r="H54" s="41">
        <f t="shared" si="14"/>
        <v>316424.74</v>
      </c>
      <c r="I54" s="41">
        <f>SUM(I55:I69)</f>
        <v>403560.07</v>
      </c>
      <c r="J54" s="41">
        <f t="shared" si="14"/>
        <v>708535.33</v>
      </c>
      <c r="K54" s="41">
        <f>SUM(K55:K68)</f>
        <v>796549.38</v>
      </c>
      <c r="L54" s="46">
        <f>SUM(B54:K54)</f>
        <v>7243079.41</v>
      </c>
      <c r="M54" s="40"/>
    </row>
    <row r="55" spans="1:13" ht="18.75" customHeight="1">
      <c r="A55" s="47" t="s">
        <v>49</v>
      </c>
      <c r="B55" s="48">
        <v>193142.31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193142.31</v>
      </c>
      <c r="M55" s="40"/>
    </row>
    <row r="56" spans="1:12" ht="18.75" customHeight="1">
      <c r="A56" s="47" t="s">
        <v>59</v>
      </c>
      <c r="B56" s="17">
        <v>0</v>
      </c>
      <c r="C56" s="48">
        <v>370701.52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370701.52</v>
      </c>
    </row>
    <row r="57" spans="1:12" ht="18.75" customHeight="1">
      <c r="A57" s="47" t="s">
        <v>60</v>
      </c>
      <c r="B57" s="17">
        <v>0</v>
      </c>
      <c r="C57" s="48">
        <v>54112.91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54112.91</v>
      </c>
    </row>
    <row r="58" spans="1:12" ht="18.75" customHeight="1">
      <c r="A58" s="47" t="s">
        <v>50</v>
      </c>
      <c r="B58" s="17">
        <v>0</v>
      </c>
      <c r="C58" s="17">
        <v>0</v>
      </c>
      <c r="D58" s="48">
        <v>1375336.14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1375336.14</v>
      </c>
    </row>
    <row r="59" spans="1:12" ht="18.75" customHeight="1">
      <c r="A59" s="47" t="s">
        <v>51</v>
      </c>
      <c r="B59" s="17">
        <v>0</v>
      </c>
      <c r="C59" s="17">
        <v>0</v>
      </c>
      <c r="D59" s="17">
        <v>0</v>
      </c>
      <c r="E59" s="48">
        <v>1324844.58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1324844.58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17">
        <v>0</v>
      </c>
      <c r="F60" s="48">
        <v>1019869.01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1019869.01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680003.42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680003.42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316424.74</v>
      </c>
      <c r="I62" s="17">
        <v>0</v>
      </c>
      <c r="J62" s="17">
        <v>0</v>
      </c>
      <c r="K62" s="17">
        <v>0</v>
      </c>
      <c r="L62" s="46">
        <f t="shared" si="15"/>
        <v>316424.74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708535.33</v>
      </c>
      <c r="K64" s="17">
        <v>0</v>
      </c>
      <c r="L64" s="46">
        <f t="shared" si="15"/>
        <v>708535.33</v>
      </c>
    </row>
    <row r="65" spans="1:12" ht="18.75" customHeight="1">
      <c r="A65" s="47" t="s">
        <v>67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421493.34</v>
      </c>
      <c r="L65" s="46">
        <f t="shared" si="15"/>
        <v>421493.34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375056.04</v>
      </c>
      <c r="L66" s="46">
        <f t="shared" si="15"/>
        <v>375056.04</v>
      </c>
    </row>
    <row r="67" spans="1:12" ht="18.75" customHeight="1">
      <c r="A67" s="47" t="s">
        <v>69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403560.07</v>
      </c>
      <c r="J69" s="52">
        <v>0</v>
      </c>
      <c r="K69" s="52">
        <v>0</v>
      </c>
      <c r="L69" s="51">
        <f>SUM(B69:K69)</f>
        <v>403560.07</v>
      </c>
    </row>
    <row r="70" spans="1:12" ht="18" customHeight="1">
      <c r="A70" s="61" t="s">
        <v>77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61" t="s">
        <v>78</v>
      </c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2021-07-29T18:56:50Z</dcterms:modified>
  <cp:category/>
  <cp:version/>
  <cp:contentType/>
  <cp:contentStatus/>
</cp:coreProperties>
</file>