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<sst xmlns="http://schemas.openxmlformats.org/spreadsheetml/2006/main" count="80" uniqueCount="79">
  <si>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</si>
  <si>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</si>
  <si>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</si>
  <si>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</si>
  <si>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</si>
  <si>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</si>
  <si>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</si>
  <si>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</si>
  <si>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</si>
  <si>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</si>
  <si>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</si>
  <si>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</si>
  <si>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</si>
  <si>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</si>
  <si>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</si>
  <si>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</si>
  <si>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</si>
  <si>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</si>
  <si>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</si>
  <si>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</si>
  <si>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</si>
  <si>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</si>
  <si>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</si>
  <si>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</si>
  <si>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</si>
  <si>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</si>
  <si>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</si>
  <si>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</si>
  <si>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</si>
  <si>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</si>
  <si>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</si>
  <si>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</si>
  <si>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</si>
  <si>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</si>
  <si>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</si>
  <si>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</si>
  <si>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</si>
  <si>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</si>
  <si>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</si>
  <si>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</si>
  <si>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</si>
  <si>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</si>
  <si>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</si>
  <si>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</si>
  <si>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</si>
  <si>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</si>
  <si>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</si>
  <si>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</si>
  <si>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</si>
  <si>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</si>
  <si>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</si>
  <si>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</si>
  <si>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</si>
  <si>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</si>
  <si>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</si>
  <si>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</si>
  <si>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</si>
  <si>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</si>
  <si>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</si>
  <si>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</si>
  <si>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</si>
  <si>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</si>
  <si>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</si>
  <si>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</si>
  <si>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</si>
  <si>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</si>
  <si>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</si>
  <si>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</si>
  <si>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</si>
  <si>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</si>
  <si>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</si>
  <si>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</si>
  <si>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</si>
  <si>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</si>
  <si>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</si>
  <si>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22/07/21 - VENCIMENTO 29/07/21</t>
  </si>
  <si>
    <t>7.15. Consórcio KBPX</t>
  </si>
  <si>
    <t>¹ Passageiros de junho (11.934), fator de transição, ar condicionado e frota não disponibilizada.</t>
  </si>
  <si>
    <t>5.3. Revisão de Remuneração pelo Transporte Coletivo ¹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</si>
</sst>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62951</v>
      </c>
      <c r="C7" s="10">
        <f>C8+C11</f>
        <v>78569</v>
      </c>
      <c r="D7" s="10">
        <f aca="true" t="shared" si="0" ref="D7:K7">D8+D11</f>
        <v>221873</v>
      </c>
      <c r="E7" s="10">
        <f t="shared" si="0"/>
        <v>192522</v>
      </c>
      <c r="F7" s="10">
        <f t="shared" si="0"/>
        <v>205333</v>
      </c>
      <c r="G7" s="10">
        <f t="shared" si="0"/>
        <v>103267</v>
      </c>
      <c r="H7" s="10">
        <f t="shared" si="0"/>
        <v>52429</v>
      </c>
      <c r="I7" s="10">
        <f t="shared" si="0"/>
        <v>95688</v>
      </c>
      <c r="J7" s="10">
        <f t="shared" si="0"/>
        <v>79530</v>
      </c>
      <c r="K7" s="10">
        <f t="shared" si="0"/>
        <v>157215</v>
      </c>
      <c r="L7" s="10">
        <f>SUM(B7:K7)</f>
        <v>1249377</v>
      </c>
      <c r="M7" s="11"/>
    </row>
    <row r="8" spans="1:13" ht="17.25" customHeight="1">
      <c r="A8" s="12" t="s">
        <v>18</v>
      </c>
      <c r="B8" s="13">
        <f>B9+B10</f>
        <v>5598</v>
      </c>
      <c r="C8" s="13">
        <f aca="true" t="shared" si="1" ref="C8:K8">C9+C10</f>
        <v>6443</v>
      </c>
      <c r="D8" s="13">
        <f t="shared" si="1"/>
        <v>19535</v>
      </c>
      <c r="E8" s="13">
        <f t="shared" si="1"/>
        <v>15465</v>
      </c>
      <c r="F8" s="13">
        <f t="shared" si="1"/>
        <v>16136</v>
      </c>
      <c r="G8" s="13">
        <f t="shared" si="1"/>
        <v>9191</v>
      </c>
      <c r="H8" s="13">
        <f t="shared" si="1"/>
        <v>4319</v>
      </c>
      <c r="I8" s="13">
        <f t="shared" si="1"/>
        <v>5902</v>
      </c>
      <c r="J8" s="13">
        <f t="shared" si="1"/>
        <v>5448</v>
      </c>
      <c r="K8" s="13">
        <f t="shared" si="1"/>
        <v>10851</v>
      </c>
      <c r="L8" s="13">
        <f>SUM(B8:K8)</f>
        <v>98888</v>
      </c>
      <c r="M8"/>
    </row>
    <row r="9" spans="1:13" ht="17.25" customHeight="1">
      <c r="A9" s="14" t="s">
        <v>19</v>
      </c>
      <c r="B9" s="15">
        <v>5597</v>
      </c>
      <c r="C9" s="15">
        <v>6443</v>
      </c>
      <c r="D9" s="15">
        <v>19535</v>
      </c>
      <c r="E9" s="15">
        <v>15465</v>
      </c>
      <c r="F9" s="15">
        <v>16136</v>
      </c>
      <c r="G9" s="15">
        <v>9191</v>
      </c>
      <c r="H9" s="15">
        <v>4318</v>
      </c>
      <c r="I9" s="15">
        <v>5902</v>
      </c>
      <c r="J9" s="15">
        <v>5448</v>
      </c>
      <c r="K9" s="15">
        <v>10851</v>
      </c>
      <c r="L9" s="13">
        <f>SUM(B9:K9)</f>
        <v>98886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</v>
      </c>
      <c r="I10" s="15">
        <v>0</v>
      </c>
      <c r="J10" s="15">
        <v>0</v>
      </c>
      <c r="K10" s="15">
        <v>0</v>
      </c>
      <c r="L10" s="13">
        <f>SUM(B10:K10)</f>
        <v>2</v>
      </c>
      <c r="M10"/>
    </row>
    <row r="11" spans="1:13" ht="17.25" customHeight="1">
      <c r="A11" s="12" t="s">
        <v>21</v>
      </c>
      <c r="B11" s="15">
        <v>57353</v>
      </c>
      <c r="C11" s="15">
        <v>72126</v>
      </c>
      <c r="D11" s="15">
        <v>202338</v>
      </c>
      <c r="E11" s="15">
        <v>177057</v>
      </c>
      <c r="F11" s="15">
        <v>189197</v>
      </c>
      <c r="G11" s="15">
        <v>94076</v>
      </c>
      <c r="H11" s="15">
        <v>48110</v>
      </c>
      <c r="I11" s="15">
        <v>89786</v>
      </c>
      <c r="J11" s="15">
        <v>74082</v>
      </c>
      <c r="K11" s="15">
        <v>146364</v>
      </c>
      <c r="L11" s="13">
        <f>SUM(B11:K11)</f>
        <v>1150489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1.181699423181901</v>
      </c>
      <c r="C15" s="22">
        <v>1.411414149392202</v>
      </c>
      <c r="D15" s="22">
        <v>1.370631925645103</v>
      </c>
      <c r="E15" s="22">
        <v>1.258946180118012</v>
      </c>
      <c r="F15" s="22">
        <v>1.433792496049162</v>
      </c>
      <c r="G15" s="22">
        <v>1.425745157668645</v>
      </c>
      <c r="H15" s="22">
        <v>1.449295845579244</v>
      </c>
      <c r="I15" s="22">
        <v>1.297048617664045</v>
      </c>
      <c r="J15" s="22">
        <v>1.610898964924818</v>
      </c>
      <c r="K15" s="22">
        <v>1.243731148019687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74</v>
      </c>
      <c r="B17" s="25">
        <f>B18+B19+B20+B21+B22+B23+B24</f>
        <v>435066.58999999997</v>
      </c>
      <c r="C17" s="25">
        <f aca="true" t="shared" si="2" ref="C17:K17">C18+C19+C20+C21+C22+C23+C24</f>
        <v>345993.4099999999</v>
      </c>
      <c r="D17" s="25">
        <f t="shared" si="2"/>
        <v>1137057.0799999998</v>
      </c>
      <c r="E17" s="25">
        <f t="shared" si="2"/>
        <v>911133.94</v>
      </c>
      <c r="F17" s="25">
        <f t="shared" si="2"/>
        <v>988563.78</v>
      </c>
      <c r="G17" s="25">
        <f t="shared" si="2"/>
        <v>546150.91</v>
      </c>
      <c r="H17" s="25">
        <f t="shared" si="2"/>
        <v>312996.54</v>
      </c>
      <c r="I17" s="25">
        <f t="shared" si="2"/>
        <v>413293.02</v>
      </c>
      <c r="J17" s="25">
        <f t="shared" si="2"/>
        <v>465123.93000000005</v>
      </c>
      <c r="K17" s="25">
        <f t="shared" si="2"/>
        <v>579847.97</v>
      </c>
      <c r="L17" s="25">
        <f>L18+L19+L20+L21+L22+L23+L24</f>
        <v>6135227.17</v>
      </c>
      <c r="M17"/>
    </row>
    <row r="18" spans="1:13" ht="17.25" customHeight="1">
      <c r="A18" s="26" t="s">
        <v>24</v>
      </c>
      <c r="B18" s="33">
        <f aca="true" t="shared" si="3" ref="B18:K18">ROUND(B13*B7,2)</f>
        <v>365625.7</v>
      </c>
      <c r="C18" s="33">
        <f t="shared" si="3"/>
        <v>240523.28</v>
      </c>
      <c r="D18" s="33">
        <f t="shared" si="3"/>
        <v>808904.58</v>
      </c>
      <c r="E18" s="33">
        <f t="shared" si="3"/>
        <v>709828.61</v>
      </c>
      <c r="F18" s="33">
        <f t="shared" si="3"/>
        <v>670165.85</v>
      </c>
      <c r="G18" s="33">
        <f t="shared" si="3"/>
        <v>370367.1</v>
      </c>
      <c r="H18" s="33">
        <f t="shared" si="3"/>
        <v>207178.44</v>
      </c>
      <c r="I18" s="33">
        <f t="shared" si="3"/>
        <v>314057.58</v>
      </c>
      <c r="J18" s="33">
        <f t="shared" si="3"/>
        <v>281051.07</v>
      </c>
      <c r="K18" s="33">
        <f t="shared" si="3"/>
        <v>453612.44</v>
      </c>
      <c r="L18" s="33">
        <f aca="true" t="shared" si="4" ref="L18:L24">SUM(B18:K18)</f>
        <v>4421314.65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66433.98</v>
      </c>
      <c r="C19" s="33">
        <f t="shared" si="5"/>
        <v>98954.68</v>
      </c>
      <c r="D19" s="33">
        <f t="shared" si="5"/>
        <v>299805.86</v>
      </c>
      <c r="E19" s="33">
        <f t="shared" si="5"/>
        <v>183807.41</v>
      </c>
      <c r="F19" s="33">
        <f t="shared" si="5"/>
        <v>290712.92</v>
      </c>
      <c r="G19" s="33">
        <f t="shared" si="5"/>
        <v>157682</v>
      </c>
      <c r="H19" s="33">
        <f t="shared" si="5"/>
        <v>93084.41</v>
      </c>
      <c r="I19" s="33">
        <f t="shared" si="5"/>
        <v>93290.37</v>
      </c>
      <c r="J19" s="33">
        <f t="shared" si="5"/>
        <v>171693.81</v>
      </c>
      <c r="K19" s="33">
        <f t="shared" si="5"/>
        <v>110559.48</v>
      </c>
      <c r="L19" s="33">
        <f t="shared" si="4"/>
        <v>1566024.92</v>
      </c>
      <c r="M19"/>
    </row>
    <row r="20" spans="1:13" ht="17.25" customHeight="1">
      <c r="A20" s="27" t="s">
        <v>26</v>
      </c>
      <c r="B20" s="33">
        <v>1665.68</v>
      </c>
      <c r="C20" s="33">
        <v>5174.22</v>
      </c>
      <c r="D20" s="33">
        <v>25664.18</v>
      </c>
      <c r="E20" s="33">
        <v>19270.94</v>
      </c>
      <c r="F20" s="33">
        <v>26343.78</v>
      </c>
      <c r="G20" s="33">
        <v>18101.81</v>
      </c>
      <c r="H20" s="33">
        <v>11392.46</v>
      </c>
      <c r="I20" s="33">
        <v>4603.84</v>
      </c>
      <c r="J20" s="33">
        <v>9696.59</v>
      </c>
      <c r="K20" s="33">
        <v>12993.59</v>
      </c>
      <c r="L20" s="33">
        <f t="shared" si="4"/>
        <v>134907.09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-4329.03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-4329.03</v>
      </c>
      <c r="M22"/>
    </row>
    <row r="23" spans="1:13" ht="17.25" customHeight="1">
      <c r="A23" s="27" t="s">
        <v>72</v>
      </c>
      <c r="B23" s="33">
        <v>0</v>
      </c>
      <c r="C23" s="33">
        <v>0</v>
      </c>
      <c r="D23" s="33">
        <v>0</v>
      </c>
      <c r="E23" s="33">
        <v>-126.45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-126.45</v>
      </c>
      <c r="M23"/>
    </row>
    <row r="24" spans="1:13" ht="17.25" customHeight="1">
      <c r="A24" s="27" t="s">
        <v>73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-41133.78999999999</v>
      </c>
      <c r="C27" s="33">
        <f t="shared" si="6"/>
        <v>-28410.9</v>
      </c>
      <c r="D27" s="33">
        <f t="shared" si="6"/>
        <v>-87811.15</v>
      </c>
      <c r="E27" s="33">
        <f t="shared" si="6"/>
        <v>-72340.68000000001</v>
      </c>
      <c r="F27" s="33">
        <f t="shared" si="6"/>
        <v>-71517.06999999999</v>
      </c>
      <c r="G27" s="33">
        <f t="shared" si="6"/>
        <v>-40167.73</v>
      </c>
      <c r="H27" s="33">
        <f t="shared" si="6"/>
        <v>-26475.61</v>
      </c>
      <c r="I27" s="33">
        <f t="shared" si="6"/>
        <v>-32267.889999999996</v>
      </c>
      <c r="J27" s="33">
        <f t="shared" si="6"/>
        <v>-24223.07</v>
      </c>
      <c r="K27" s="33">
        <f t="shared" si="6"/>
        <v>-48370.130000000005</v>
      </c>
      <c r="L27" s="33">
        <f aca="true" t="shared" si="7" ref="L27:L33">SUM(B27:K27)</f>
        <v>-472718.02</v>
      </c>
      <c r="M27"/>
    </row>
    <row r="28" spans="1:13" ht="18.75" customHeight="1">
      <c r="A28" s="27" t="s">
        <v>30</v>
      </c>
      <c r="B28" s="33">
        <f>B29+B30+B31+B32</f>
        <v>-24626.8</v>
      </c>
      <c r="C28" s="33">
        <f aca="true" t="shared" si="8" ref="C28:K28">C29+C30+C31+C32</f>
        <v>-28349.2</v>
      </c>
      <c r="D28" s="33">
        <f t="shared" si="8"/>
        <v>-85954</v>
      </c>
      <c r="E28" s="33">
        <f t="shared" si="8"/>
        <v>-68046</v>
      </c>
      <c r="F28" s="33">
        <f t="shared" si="8"/>
        <v>-70998.4</v>
      </c>
      <c r="G28" s="33">
        <f t="shared" si="8"/>
        <v>-40440.4</v>
      </c>
      <c r="H28" s="33">
        <f t="shared" si="8"/>
        <v>-18999.2</v>
      </c>
      <c r="I28" s="33">
        <f t="shared" si="8"/>
        <v>-31957.659999999996</v>
      </c>
      <c r="J28" s="33">
        <f t="shared" si="8"/>
        <v>-23971.2</v>
      </c>
      <c r="K28" s="33">
        <f t="shared" si="8"/>
        <v>-47744.4</v>
      </c>
      <c r="L28" s="33">
        <f t="shared" si="7"/>
        <v>-441087.26000000007</v>
      </c>
      <c r="M28"/>
    </row>
    <row r="29" spans="1:13" s="36" customFormat="1" ht="18.75" customHeight="1">
      <c r="A29" s="34" t="s">
        <v>57</v>
      </c>
      <c r="B29" s="33">
        <f>-ROUND((B9)*$E$3,2)</f>
        <v>-24626.8</v>
      </c>
      <c r="C29" s="33">
        <f aca="true" t="shared" si="9" ref="C29:K29">-ROUND((C9)*$E$3,2)</f>
        <v>-28349.2</v>
      </c>
      <c r="D29" s="33">
        <f t="shared" si="9"/>
        <v>-85954</v>
      </c>
      <c r="E29" s="33">
        <f t="shared" si="9"/>
        <v>-68046</v>
      </c>
      <c r="F29" s="33">
        <f t="shared" si="9"/>
        <v>-70998.4</v>
      </c>
      <c r="G29" s="33">
        <f t="shared" si="9"/>
        <v>-40440.4</v>
      </c>
      <c r="H29" s="33">
        <f t="shared" si="9"/>
        <v>-18999.2</v>
      </c>
      <c r="I29" s="33">
        <f t="shared" si="9"/>
        <v>-25968.8</v>
      </c>
      <c r="J29" s="33">
        <f t="shared" si="9"/>
        <v>-23971.2</v>
      </c>
      <c r="K29" s="33">
        <f t="shared" si="9"/>
        <v>-47744.4</v>
      </c>
      <c r="L29" s="33">
        <f t="shared" si="7"/>
        <v>-435098.4000000001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-101.37</v>
      </c>
      <c r="J31" s="17">
        <v>0</v>
      </c>
      <c r="K31" s="17">
        <v>0</v>
      </c>
      <c r="L31" s="33">
        <f t="shared" si="7"/>
        <v>-101.37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-5887.49</v>
      </c>
      <c r="J32" s="17">
        <v>0</v>
      </c>
      <c r="K32" s="17">
        <v>0</v>
      </c>
      <c r="L32" s="33">
        <f t="shared" si="7"/>
        <v>-5887.49</v>
      </c>
      <c r="M32"/>
    </row>
    <row r="33" spans="1:13" s="36" customFormat="1" ht="18.75" customHeight="1">
      <c r="A33" s="27" t="s">
        <v>34</v>
      </c>
      <c r="B33" s="38">
        <f>SUM(B34:B45)</f>
        <v>-19995.4</v>
      </c>
      <c r="C33" s="38">
        <f aca="true" t="shared" si="10" ref="C33:K33">SUM(C34:C45)</f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-32393.91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78</v>
      </c>
      <c r="B46" s="33">
        <v>3488.41</v>
      </c>
      <c r="C46" s="33">
        <v>-61.7</v>
      </c>
      <c r="D46" s="33">
        <v>-1857.15</v>
      </c>
      <c r="E46" s="33">
        <v>265.87</v>
      </c>
      <c r="F46" s="33">
        <v>-518.67</v>
      </c>
      <c r="G46" s="33">
        <v>272.67</v>
      </c>
      <c r="H46" s="33">
        <v>361.55</v>
      </c>
      <c r="I46" s="33">
        <v>-310.23</v>
      </c>
      <c r="J46" s="33">
        <v>-251.87</v>
      </c>
      <c r="K46" s="33">
        <v>-625.73</v>
      </c>
      <c r="L46" s="33">
        <f t="shared" si="11"/>
        <v>763.1499999999996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46</v>
      </c>
      <c r="B48" s="41">
        <f>IF(B17+B27+B40+B49&lt;0,0,B17+B27+B49)</f>
        <v>393932.8</v>
      </c>
      <c r="C48" s="41">
        <f aca="true" t="shared" si="12" ref="C48:K48">IF(C17+C27+C40+C49&lt;0,0,C17+C27+C49)</f>
        <v>317582.5099999999</v>
      </c>
      <c r="D48" s="41">
        <f t="shared" si="12"/>
        <v>1049245.93</v>
      </c>
      <c r="E48" s="41">
        <f t="shared" si="12"/>
        <v>838793.2599999999</v>
      </c>
      <c r="F48" s="41">
        <f t="shared" si="12"/>
        <v>917046.7100000001</v>
      </c>
      <c r="G48" s="41">
        <f t="shared" si="12"/>
        <v>505983.18000000005</v>
      </c>
      <c r="H48" s="41">
        <f t="shared" si="12"/>
        <v>286520.93</v>
      </c>
      <c r="I48" s="41">
        <f t="shared" si="12"/>
        <v>381025.13</v>
      </c>
      <c r="J48" s="41">
        <f t="shared" si="12"/>
        <v>440900.86000000004</v>
      </c>
      <c r="K48" s="41">
        <f t="shared" si="12"/>
        <v>531477.84</v>
      </c>
      <c r="L48" s="42">
        <f>SUM(B48:K48)</f>
        <v>5662509.149999999</v>
      </c>
      <c r="M48" s="55"/>
    </row>
    <row r="49" spans="1:12" ht="18.75" customHeight="1">
      <c r="A49" s="27" t="s">
        <v>47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48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49</v>
      </c>
      <c r="B54" s="41">
        <f>SUM(B55:B68)</f>
        <v>393932.8</v>
      </c>
      <c r="C54" s="41">
        <f aca="true" t="shared" si="14" ref="C54:J54">SUM(C55:C66)</f>
        <v>317582.51</v>
      </c>
      <c r="D54" s="41">
        <f t="shared" si="14"/>
        <v>1049245.94</v>
      </c>
      <c r="E54" s="41">
        <f t="shared" si="14"/>
        <v>838793.26</v>
      </c>
      <c r="F54" s="41">
        <f t="shared" si="14"/>
        <v>917046.7</v>
      </c>
      <c r="G54" s="41">
        <f t="shared" si="14"/>
        <v>505983.18</v>
      </c>
      <c r="H54" s="41">
        <f t="shared" si="14"/>
        <v>286520.93</v>
      </c>
      <c r="I54" s="41">
        <f>SUM(I55:I69)</f>
        <v>381025.13</v>
      </c>
      <c r="J54" s="41">
        <f t="shared" si="14"/>
        <v>440900.85</v>
      </c>
      <c r="K54" s="41">
        <f>SUM(K55:K68)</f>
        <v>531477.84</v>
      </c>
      <c r="L54" s="46">
        <f>SUM(B54:K54)</f>
        <v>5662509.14</v>
      </c>
      <c r="M54" s="40"/>
    </row>
    <row r="55" spans="1:13" ht="18.75" customHeight="1">
      <c r="A55" s="47" t="s">
        <v>50</v>
      </c>
      <c r="B55" s="48">
        <v>393932.8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393932.8</v>
      </c>
      <c r="M55" s="40"/>
    </row>
    <row r="56" spans="1:12" ht="18.75" customHeight="1">
      <c r="A56" s="47" t="s">
        <v>60</v>
      </c>
      <c r="B56" s="17">
        <v>0</v>
      </c>
      <c r="C56" s="48">
        <v>277471.84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277471.84</v>
      </c>
    </row>
    <row r="57" spans="1:12" ht="18.75" customHeight="1">
      <c r="A57" s="47" t="s">
        <v>61</v>
      </c>
      <c r="B57" s="17">
        <v>0</v>
      </c>
      <c r="C57" s="48">
        <v>40110.67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40110.67</v>
      </c>
    </row>
    <row r="58" spans="1:12" ht="18.75" customHeight="1">
      <c r="A58" s="47" t="s">
        <v>51</v>
      </c>
      <c r="B58" s="17">
        <v>0</v>
      </c>
      <c r="C58" s="17">
        <v>0</v>
      </c>
      <c r="D58" s="48">
        <v>1049245.94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1049245.94</v>
      </c>
    </row>
    <row r="59" spans="1:12" ht="18.75" customHeight="1">
      <c r="A59" s="47" t="s">
        <v>52</v>
      </c>
      <c r="B59" s="17">
        <v>0</v>
      </c>
      <c r="C59" s="17">
        <v>0</v>
      </c>
      <c r="D59" s="17">
        <v>0</v>
      </c>
      <c r="E59" s="48">
        <v>838793.26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838793.26</v>
      </c>
    </row>
    <row r="60" spans="1:12" ht="18.75" customHeight="1">
      <c r="A60" s="47" t="s">
        <v>53</v>
      </c>
      <c r="B60" s="17">
        <v>0</v>
      </c>
      <c r="C60" s="17">
        <v>0</v>
      </c>
      <c r="D60" s="17">
        <v>0</v>
      </c>
      <c r="E60" s="17">
        <v>0</v>
      </c>
      <c r="F60" s="48">
        <v>917046.7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917046.7</v>
      </c>
    </row>
    <row r="61" spans="1:12" ht="18.75" customHeight="1">
      <c r="A61" s="47" t="s">
        <v>54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505983.18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505983.18</v>
      </c>
    </row>
    <row r="62" spans="1:12" ht="18.75" customHeight="1">
      <c r="A62" s="47" t="s">
        <v>55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286520.93</v>
      </c>
      <c r="I62" s="17">
        <v>0</v>
      </c>
      <c r="J62" s="17">
        <v>0</v>
      </c>
      <c r="K62" s="17">
        <v>0</v>
      </c>
      <c r="L62" s="46">
        <f t="shared" si="15"/>
        <v>286520.93</v>
      </c>
    </row>
    <row r="63" spans="1:12" ht="18.75" customHeight="1">
      <c r="A63" s="47" t="s">
        <v>56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58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440900.85</v>
      </c>
      <c r="K64" s="17">
        <v>0</v>
      </c>
      <c r="L64" s="46">
        <f t="shared" si="15"/>
        <v>440900.85</v>
      </c>
    </row>
    <row r="65" spans="1:12" ht="18.75" customHeight="1">
      <c r="A65" s="47" t="s">
        <v>68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295607.97</v>
      </c>
      <c r="L65" s="46">
        <f t="shared" si="15"/>
        <v>295607.97</v>
      </c>
    </row>
    <row r="66" spans="1:12" ht="18.75" customHeight="1">
      <c r="A66" s="47" t="s">
        <v>69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235869.87</v>
      </c>
      <c r="L66" s="46">
        <f t="shared" si="15"/>
        <v>235869.87</v>
      </c>
    </row>
    <row r="67" spans="1:12" ht="18.75" customHeight="1">
      <c r="A67" s="47" t="s">
        <v>70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76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381025.13</v>
      </c>
      <c r="J69" s="53">
        <v>0</v>
      </c>
      <c r="K69" s="53">
        <v>0</v>
      </c>
      <c r="L69" s="51">
        <f>SUM(B69:K69)</f>
        <v>381025.13</v>
      </c>
    </row>
    <row r="70" spans="1:12" ht="18" customHeight="1">
      <c r="A70" s="54" t="s">
        <v>77</v>
      </c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2021-07-28T20:12:23Z</dcterms:modified>
  <cp:category/>
  <cp:version/>
  <cp:contentType/>
  <cp:contentStatus/>
</cp:coreProperties>
</file>